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31260" windowHeight="10335" activeTab="0"/>
  </bookViews>
  <sheets>
    <sheet name="Arkusz1" sheetId="1" r:id="rId1"/>
    <sheet name="Arkusz2" sheetId="2" r:id="rId2"/>
  </sheets>
  <definedNames>
    <definedName name="_xlnm._FilterDatabase" localSheetId="0" hidden="1">'Arkusz1'!$B$6:$EF$6</definedName>
  </definedNames>
  <calcPr fullCalcOnLoad="1"/>
</workbook>
</file>

<file path=xl/sharedStrings.xml><?xml version="1.0" encoding="utf-8"?>
<sst xmlns="http://schemas.openxmlformats.org/spreadsheetml/2006/main" count="256" uniqueCount="215">
  <si>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</si>
  <si>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</si>
  <si>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</si>
  <si>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</si>
  <si>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</si>
  <si>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</si>
  <si>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</si>
  <si>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</si>
  <si>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</si>
  <si>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</si>
  <si>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</si>
  <si>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</si>
  <si>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</si>
  <si>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</si>
  <si>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</si>
  <si>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</si>
  <si>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</si>
  <si>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</si>
  <si>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</si>
  <si>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</si>
  <si>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</si>
  <si>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</si>
  <si>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</si>
  <si>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</si>
  <si>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</si>
  <si>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</si>
  <si>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</si>
  <si>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</si>
  <si>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</si>
  <si>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</si>
  <si>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</si>
  <si>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</si>
  <si>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niezbędne nakłady inwestycyjne na modernizację sieci kanalizacyjnej 
 [tys.zł]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</si>
  <si>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</si>
  <si>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</si>
  <si>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</si>
  <si>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</si>
  <si>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</si>
  <si>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</si>
  <si>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</si>
  <si>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</si>
  <si>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</si>
  <si>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</si>
  <si>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</si>
  <si>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</si>
  <si>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</si>
  <si>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</si>
  <si>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</si>
  <si>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>RLMrz na podstawie danych ankiety</t>
  </si>
  <si>
    <t>sprawdzenie wykazywanych mieszkańców (liczba rzeczywistych mieszkańców w aglomeracji - mieszkańcy korzystający z danych systemów)</t>
  </si>
  <si>
    <t>sprawdzenie możliwości podłączeń do wykazanych potrzeb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</si>
  <si>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</si>
  <si>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</si>
  <si>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</si>
  <si>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</si>
  <si>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</si>
  <si>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</si>
  <si>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</si>
  <si>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</si>
  <si>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sprawdzenie możliwego błędu lokalizacji -duża odległość oczyszczalni od punktu zrzutu
szerokość</t>
  </si>
  <si>
    <t>sprawdzenie możliwego błędu lokalizacji -duża odległość oczyszczalni od punktu zrzutu
długość</t>
  </si>
  <si>
    <t xml:space="preserve">imię i nazwisko, email oraz numer telefonu osoby wypełniającej ankietę w danej aglomeracji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</si>
  <si>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</si>
  <si>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</si>
  <si>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</si>
  <si>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</si>
  <si>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</si>
  <si>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</si>
  <si>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</si>
  <si>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</si>
  <si>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</si>
  <si>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</si>
  <si>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</si>
  <si>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</si>
  <si>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</si>
  <si>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r>
      <t>projektowa przepustowość oczyszczalni  
 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/d]</t>
    </r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</si>
  <si>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</si>
  <si>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</si>
  <si>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</si>
  <si>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</si>
  <si>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</si>
  <si>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</si>
  <si>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</si>
  <si>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</si>
  <si>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</si>
  <si>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</si>
  <si>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</si>
  <si>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</si>
  <si>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liczba mieszkańców niezewidencjonowanych</t>
  </si>
  <si>
    <t>możliwości podłaczeń w ramach istniejącej aglomeracji</t>
  </si>
  <si>
    <t>sprawdzenie danych - przeliczenia automatyczne ( nie modyfikować wartości)</t>
  </si>
  <si>
    <t>RZGW</t>
  </si>
  <si>
    <t>Formularz na potrzeby VI AKPOŚK</t>
  </si>
  <si>
    <t>Należy wybrać z listy rozwijanej symbol dorzecza, do którego należy dana aglomeracja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</si>
  <si>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</si>
  <si>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</si>
  <si>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</si>
  <si>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</si>
  <si>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</si>
  <si>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</si>
  <si>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</si>
  <si>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</si>
  <si>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Należy wbrać z listy rozwijalnej wyłącznie odpowiedź TAK lub NIE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</si>
  <si>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</si>
  <si>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</si>
  <si>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</si>
  <si>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 jest kilka oś)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</si>
  <si>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</si>
  <si>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występuje,komórkę należy pozostawić pustą!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</si>
  <si>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</si>
  <si>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</si>
  <si>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</si>
  <si>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</si>
  <si>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</si>
  <si>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</si>
  <si>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</si>
  <si>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</si>
  <si>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</si>
  <si>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</si>
  <si>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numer identyfikacyjny oczyszczalni. Został on nadany każdej oczyszczalni uwzględnionej w działaniach inwestycyjnych z KPOŚK. 
 Można skorzystać z V AKPOŚK
I_d oczyszczalni składa się z 4 liter i 4 cyfr bez spacji!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</si>
  <si>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</si>
  <si>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pierwszej inwestycji.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</si>
  <si>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zakończenia ostaniej inwestycji.</t>
  </si>
  <si>
    <t>Należy wpisać wyłącznie liczbę zarejestrowanych miejsc noclegowych  dla bazy noclegowej korzystającej z sieci kanalizacyjnej</t>
  </si>
  <si>
    <t>Należy wpisać wyłącznie liczbę zarejestrowanych miejsc noclegowych  dla bazy noclegowej, z której ścieki dowożone sa do oczyszczalni taborem asenizacyjnym</t>
  </si>
  <si>
    <t>uwagi</t>
  </si>
  <si>
    <t>lokalizacje</t>
  </si>
  <si>
    <t xml:space="preserve">źródła finansowania realizacji inwestycji [tys. Zł] 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</si>
  <si>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</si>
  <si>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</si>
  <si>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</si>
  <si>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</si>
  <si>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</si>
  <si>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</si>
  <si>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</si>
  <si>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</si>
  <si>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</si>
  <si>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</si>
  <si>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</si>
  <si>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</si>
  <si>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</si>
  <si>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</si>
  <si>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</si>
  <si>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</si>
  <si>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 xml:space="preserve"> INFORMACJE O AGLOMERACJI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</si>
  <si>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</si>
  <si>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</si>
  <si>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</si>
  <si>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</si>
  <si>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</si>
  <si>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</si>
  <si>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</si>
  <si>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 ceny za m3 ścieków przed rozpoczęciem inwestcyji</t>
  </si>
  <si>
    <t xml:space="preserve"> ceny za m3 ścieków po zakończeniu inwestcyji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</si>
  <si>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rozpoczecia pierwszej inwestycji oraz datę zakończenia ostaniej.</t>
  </si>
  <si>
    <r>
      <t xml:space="preserve"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</t>
    </r>
    <r>
      <rPr>
        <sz val="8"/>
        <rFont val="Arial CE"/>
        <family val="0"/>
      </rPr>
      <t>Jeśli oczyszczalnia jest w trakcie budowy należy wpisać non B</t>
    </r>
  </si>
  <si>
    <t xml:space="preserve">całkowite niezbędne nakłady inwestycyjne na budowę sieci kanalizacyjnej                  [tys. zł]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</si>
  <si>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</si>
  <si>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</si>
  <si>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</si>
  <si>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</si>
  <si>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</si>
  <si>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</si>
  <si>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>liczba mieszkańców aglomeracji zameldowana na pobyt stały i czasowy na terenie aglomeracji</t>
  </si>
  <si>
    <t>Koszt jednostkowy budowy 1km sieci (zł/km)</t>
  </si>
  <si>
    <t>Projektowa ilość ścieków przypadająca na 1 RLM (kg/(1RLM*d))</t>
  </si>
  <si>
    <t>Ilość s.m. osadów przypadająca na 1 RLMrz - bez IAS (kg/(1RLM*d))</t>
  </si>
  <si>
    <t>liczba mieszkańców korzystających z sieci kanalizacyjnej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</si>
  <si>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</si>
  <si>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</si>
  <si>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</si>
  <si>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</si>
  <si>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</si>
  <si>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współrzędne geograficzne aglomeracji 
(oznaczenie punktu charakterystycznego dla aglomeracji; należy przyjąć, że jest to adres urzędu gminy wiodącej 
w aglomeracji) </t>
  </si>
  <si>
    <r>
      <t xml:space="preserve">nazwa, numer i data dokumentu, o którym mowa w </t>
    </r>
    <r>
      <rPr>
        <sz val="10"/>
        <color indexed="8"/>
        <rFont val="Calibri"/>
        <family val="2"/>
      </rPr>
      <t>§</t>
    </r>
    <r>
      <rPr>
        <sz val="10"/>
        <color indexed="8"/>
        <rFont val="Calibri"/>
        <family val="2"/>
      </rPr>
      <t xml:space="preserve"> 3.1 rozporzadzenia Ministra Gospodarki Morskiej i Żeglugi Śródlądowej z dnia 27 lipca 2018 r. w sprawie sposobu wyznaczania obszarów i granic aglomeracji</t>
    </r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</si>
  <si>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</si>
  <si>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</si>
  <si>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</si>
  <si>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substancje zanieczyszczające które zostały przekroczone </t>
  </si>
  <si>
    <t>W ramach możliwych podłączeń zaliczają się mieszkańcy korzystajacy ze zbiorników bezodpływowych , systemów indywidualnych oraz zarejestrowane miejsca noclegowe z których ścieki dostarczane są do oczyszczalni taborem asenizacyjnym</t>
  </si>
  <si>
    <t>Poprawiono formułę sprawdzającą, która sprawdza wykazany całkowity przyrost liczby rzeczywistych mieszkańców, którzy skorzystają z usług kanalizacyjnych w wyniku wybudowania sieci wliczając ewentualne zarejestrowane miejsca noclegowe których ścieki aktualnie dostarczane są do oczyszczalni taborem asenizacyjnym do możliwości podłączeń w ramach istniejącej aglomeracji</t>
  </si>
  <si>
    <t>RLM aglomeracji zgodnie z obowiązującą uchwałą</t>
  </si>
  <si>
    <t>Obowiązująca uchwała ustanawiająca aglomerację</t>
  </si>
  <si>
    <t>link do uchwały</t>
  </si>
  <si>
    <t>Składowe RLM</t>
  </si>
  <si>
    <t xml:space="preserve">RLM mieszkańców  
</t>
  </si>
  <si>
    <t>RLM przemysłu</t>
  </si>
  <si>
    <t>RLM osób czasowo przebywających w aglomeracji</t>
  </si>
  <si>
    <t>stan  po zrealizowaniu wszystkich inwestycji. (Jeżeli nie planuje się inwestycji w gospodarce osadowej i/lub zmiany sposobów zagospodarowania lub odzysku osadów - należy powtórzyć dane z kolumn 94-96)</t>
  </si>
  <si>
    <t xml:space="preserve"> przyrost liczby rzeczywistych mieszkańców, którzy skorzystają z usług kanalizacyjnych w wyniku wybudowania sieci, której długość podano w kolumnie 30</t>
  </si>
  <si>
    <t>nazwa pliku</t>
  </si>
  <si>
    <r>
      <t>informacje podstawowe 
aglomeracje powinny przedstawić stan</t>
    </r>
    <r>
      <rPr>
        <b/>
        <sz val="11"/>
        <rFont val="Calibri"/>
        <family val="2"/>
      </rPr>
      <t xml:space="preserve"> zgodny z obowiązującą uchwałą</t>
    </r>
    <r>
      <rPr>
        <sz val="11"/>
        <rFont val="Calibri"/>
        <family val="2"/>
      </rPr>
      <t xml:space="preserve"> </t>
    </r>
  </si>
  <si>
    <t>Wartości z tej kolumny pojawiają się automatycznie z przeniesienia z kolumny 17. Nie należy dokonywać zmian w kolumnie 23</t>
  </si>
  <si>
    <t>Wartości z tej kolumny pojawiają się automatycznie z przeniesienia z kolumny 18. Nie należy dokonywać zmian w kolumnie 26</t>
  </si>
  <si>
    <t>Należy podać część długości sieci podanej w kolumnie 29,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</si>
  <si>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 xml:space="preserve">Nie należy modyfikować zawartości tej kolumny. Wartość pojawi się po wypełnieniu kolumn 29, 30. 32 i 33.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</si>
  <si>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30 i 33.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</si>
  <si>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29, 30. 32 i 33. </t>
  </si>
  <si>
    <t xml:space="preserve">Należy wybrać z listy rozwijalnej wartość "1" jeśli oczyszczalnia spełnia warunki pozwolenia lub "0" jeśli warunki nie sa spełnione. Do dokonania oceny należy przeanalizować dane za rok 2020 </t>
  </si>
  <si>
    <t>UWAGA: Wypełnić tylko w przypadku, gdy w kolumnie 67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</si>
  <si>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(kol.124) opisać sposób postępowania z osadami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</si>
  <si>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124) opisać sposób postępowania z osadami</t>
  </si>
  <si>
    <t>Należy podać liczbę zameldowanych na terenie aglomeracji osób korzystających z odpowiednich systemów zbierania ścieków. Suma z kolumn 17 do 19 nie może być wyższa od wartości z kolumny 16.</t>
  </si>
  <si>
    <t xml:space="preserve">Należy podać długość sieci kanalizacyjnej jaką zaplanowano do wybudowania w latach 2021 - 2027 (kanalizacja tłoczna + ciśnieniowa + podciśnieniowa + grawitacyjna), 
Poszczególne długości sieci kanalizacyjnej należy podawać, nie uwzględniając długości przyłączy kanalizacyjnych. 
Długości powinny być podane w kilometrach.Jeżeli nie planuje się budowy sieci w rubrykę należy wpisać wartość 0.
Nie należy uwzględniać długości sieci kanalizacyjnej bedącej w realizacji a planowanej do zakończenia do 2021 r.     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</si>
  <si>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rozpoczecia inwestycji dotyczących oczyszczalni ścieków w zakresie działań przygotowawczych</t>
  </si>
  <si>
    <t>Należy podać datę, numer, organ, nazwę i publikator aktualnej uchwały ustanawiającej aglomerację</t>
  </si>
  <si>
    <t>Informacja o nieujęciu inwestycji w VI AKPOSK ze względu na nieosiągnięcie wskaźnika 120 mk/km</t>
  </si>
  <si>
    <t>Informacja o nieujęciu inwestycji w VI AKPOSK ze względu na nieosiągnięcie wskaźnika 90 mk/km</t>
  </si>
  <si>
    <t xml:space="preserve">całkowity przyrost liczby rzeczywistych mieszkańców, którzy skorzystają z usług kanalizacyjnych w wyniku wybudowania sieci, której długość podano w kolumnie 29 </t>
  </si>
  <si>
    <t xml:space="preserve">Nie należy modyfikować zawartości tej kolumny. Wartość pojawi się po wypełnieniu kolumn 30 i 33. </t>
  </si>
  <si>
    <t>Wypełniają aglomeracje które w kol. 65 wskazały „0”
Nalezy wymienić nazwy substancji zanieczyszczających, które zostały przekroczone (BZT5, ChZT, zawiesina ogólna oraz - dla oczyszczalni z pogłębionym usuwaniem biogenów - azot ogólny i fosfor ogólny). 
Jeśli został przekroczony więcej niż jeden parametr nalezy wpisać je średnikami</t>
  </si>
  <si>
    <t>Należy wybrać z listy rozwijanej symbol regionu wodnego, do którego należy dana aglomeracja:
MW – Region Małej Wisły, GW – Region Górnej Wisły, SW –  Region Środkowej Wisły,
DW – Region Dolnej Wisły,
GO – Region Górnej Odry,
SO –  Region Środkowej Odry,
WT – Region Warty,
DOiPZ – Region Dolnej Odry i Przymorza Zachodniego,
lub wybieramy słowną nazwę regionu.
Jeśli w aglomeracji jest kilka oczyszczalni i leżą one w różnych regionach wodnych, w pierwszym wierszu (z danymi aglomeracji) wybieramy region wodny dla oczyszczalni o największym RLM, natomiast w wierszach z danymi oczyszczalni wybieramy oddzielnie region odpowiedni dla każdej z nich.</t>
  </si>
  <si>
    <t>Dane służbowe potrzebne do kontaktu w przypadku błędnie wypełnionej ankiety.
UWAGA:
Dane te nie będą publikowane!</t>
  </si>
  <si>
    <t>Należy wpisać numer identyfikacyjny aglomeracji, który został nadany każdej aglomeracji ujętej w KPOŚK. 
I_d aglomeracji składa się z 4 liter i 3 cyfr (oraz ewentualnie litery N lub a na końcu) bez spacji!
UWAGA:
Można skorzystać z V AKPOŚK, w której nowym aglomeracjom zostały nadane I_d.
ID Aglomeracji należy wpisać w wierszu aglomeracji i oczyszczalni (jeśli w aglo jest kilka oś).</t>
  </si>
  <si>
    <t>Należy podać nazwę, którą nadano ankiecie
wg wzoru: "Id_aglomeracji - nazwa aglomeracji - nazwa RZGW"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</si>
</sst>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0"/>
    <numFmt numFmtId="169" formatCode="[$-415]d\ mmmm\ yyyy"/>
    <numFmt numFmtId="170" formatCode="0.0%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67" fontId="7" fillId="34" borderId="10" xfId="0" applyNumberFormat="1" applyFont="1" applyFill="1" applyBorder="1" applyAlignment="1">
      <alignment horizontal="right" vertical="top" wrapText="1"/>
    </xf>
    <xf numFmtId="167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left" vertical="center" wrapText="1"/>
    </xf>
    <xf numFmtId="167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168" fontId="0" fillId="36" borderId="10" xfId="0" applyNumberFormat="1" applyFill="1" applyBorder="1" applyAlignment="1">
      <alignment/>
    </xf>
    <xf numFmtId="0" fontId="5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5" fillId="37" borderId="16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62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NumberFormat="1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/>
    </xf>
    <xf numFmtId="0" fontId="45" fillId="37" borderId="10" xfId="45" applyNumberForma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top" wrapText="1"/>
    </xf>
    <xf numFmtId="3" fontId="5" fillId="37" borderId="12" xfId="0" applyNumberFormat="1" applyFont="1" applyFill="1" applyBorder="1" applyAlignment="1">
      <alignment horizontal="left" vertical="top" wrapText="1"/>
    </xf>
    <xf numFmtId="3" fontId="12" fillId="37" borderId="12" xfId="0" applyNumberFormat="1" applyFont="1" applyFill="1" applyBorder="1" applyAlignment="1">
      <alignment horizontal="left" vertical="center" wrapText="1"/>
    </xf>
    <xf numFmtId="167" fontId="14" fillId="37" borderId="12" xfId="0" applyNumberFormat="1" applyFont="1" applyFill="1" applyBorder="1" applyAlignment="1">
      <alignment horizontal="left" vertical="center" wrapText="1"/>
    </xf>
    <xf numFmtId="167" fontId="7" fillId="37" borderId="10" xfId="0" applyNumberFormat="1" applyFont="1" applyFill="1" applyBorder="1" applyAlignment="1">
      <alignment horizontal="right" vertical="top" wrapText="1"/>
    </xf>
    <xf numFmtId="167" fontId="5" fillId="37" borderId="10" xfId="0" applyNumberFormat="1" applyFont="1" applyFill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wrapText="1"/>
    </xf>
    <xf numFmtId="171" fontId="5" fillId="37" borderId="10" xfId="0" applyNumberFormat="1" applyFont="1" applyFill="1" applyBorder="1" applyAlignment="1">
      <alignment/>
    </xf>
    <xf numFmtId="0" fontId="45" fillId="37" borderId="10" xfId="45" applyFill="1" applyBorder="1" applyAlignment="1">
      <alignment horizontal="left" wrapText="1"/>
    </xf>
    <xf numFmtId="0" fontId="0" fillId="37" borderId="10" xfId="0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7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vertical="center" wrapText="1"/>
    </xf>
    <xf numFmtId="167" fontId="7" fillId="0" borderId="12" xfId="0" applyNumberFormat="1" applyFont="1" applyFill="1" applyBorder="1" applyAlignment="1">
      <alignment horizontal="left" vertical="center" wrapText="1"/>
    </xf>
    <xf numFmtId="3" fontId="5" fillId="36" borderId="12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168" fontId="5" fillId="0" borderId="12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Fill="1" applyAlignment="1">
      <alignment/>
    </xf>
    <xf numFmtId="0" fontId="62" fillId="36" borderId="10" xfId="0" applyFont="1" applyFill="1" applyBorder="1" applyAlignment="1">
      <alignment vertical="top"/>
    </xf>
    <xf numFmtId="168" fontId="62" fillId="36" borderId="10" xfId="0" applyNumberFormat="1" applyFont="1" applyFill="1" applyBorder="1" applyAlignment="1">
      <alignment vertical="top"/>
    </xf>
    <xf numFmtId="0" fontId="18" fillId="0" borderId="10" xfId="54" applyNumberFormat="1" applyFont="1" applyFill="1" applyBorder="1" applyAlignment="1">
      <alignment vertical="top" wrapText="1"/>
      <protection/>
    </xf>
    <xf numFmtId="0" fontId="17" fillId="0" borderId="10" xfId="54" applyNumberFormat="1" applyFont="1" applyFill="1" applyBorder="1" applyAlignment="1">
      <alignment vertical="top" wrapText="1"/>
      <protection/>
    </xf>
    <xf numFmtId="0" fontId="18" fillId="0" borderId="10" xfId="54" applyFont="1" applyBorder="1" applyAlignment="1">
      <alignment vertical="top" wrapText="1"/>
      <protection/>
    </xf>
    <xf numFmtId="167" fontId="12" fillId="0" borderId="10" xfId="54" applyNumberFormat="1" applyFont="1" applyFill="1" applyBorder="1" applyAlignment="1">
      <alignment vertical="top" wrapText="1"/>
      <protection/>
    </xf>
    <xf numFmtId="167" fontId="17" fillId="0" borderId="10" xfId="54" applyNumberFormat="1" applyFont="1" applyFill="1" applyBorder="1" applyAlignment="1">
      <alignment vertical="top" wrapText="1"/>
      <protection/>
    </xf>
    <xf numFmtId="0" fontId="17" fillId="0" borderId="10" xfId="54" applyFont="1" applyFill="1" applyBorder="1" applyAlignment="1">
      <alignment vertical="top" wrapText="1"/>
      <protection/>
    </xf>
    <xf numFmtId="3" fontId="17" fillId="0" borderId="10" xfId="54" applyNumberFormat="1" applyFont="1" applyFill="1" applyBorder="1" applyAlignment="1">
      <alignment vertical="top" wrapText="1"/>
      <protection/>
    </xf>
    <xf numFmtId="0" fontId="61" fillId="0" borderId="10" xfId="0" applyFont="1" applyBorder="1" applyAlignment="1">
      <alignment/>
    </xf>
    <xf numFmtId="0" fontId="2" fillId="33" borderId="0" xfId="0" applyFont="1" applyFill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0" fillId="37" borderId="12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"/>
  <sheetViews>
    <sheetView tabSelected="1" zoomScale="73" zoomScaleNormal="73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6.421875" style="57" customWidth="1"/>
    <col min="2" max="2" width="24.00390625" style="0" customWidth="1"/>
    <col min="3" max="3" width="22.00390625" style="55" customWidth="1"/>
    <col min="4" max="4" width="27.421875" style="55" customWidth="1"/>
    <col min="5" max="5" width="33.00390625" style="0" customWidth="1"/>
    <col min="6" max="6" width="14.28125" style="0" customWidth="1"/>
    <col min="7" max="7" width="33.00390625" style="0" customWidth="1"/>
    <col min="8" max="9" width="14.28125" style="0" customWidth="1"/>
    <col min="10" max="10" width="19.28125" style="0" customWidth="1"/>
    <col min="11" max="11" width="22.421875" style="0" customWidth="1"/>
    <col min="12" max="12" width="63.8515625" style="57" customWidth="1"/>
    <col min="13" max="16" width="20.00390625" style="0" customWidth="1"/>
    <col min="17" max="21" width="20.140625" style="0" customWidth="1"/>
    <col min="22" max="23" width="23.00390625" style="0" customWidth="1"/>
    <col min="24" max="24" width="15.00390625" style="0" customWidth="1"/>
    <col min="25" max="25" width="13.140625" style="0" customWidth="1"/>
    <col min="26" max="28" width="15.140625" style="0" customWidth="1"/>
    <col min="29" max="29" width="17.8515625" style="0" customWidth="1"/>
    <col min="30" max="30" width="35.140625" style="0" customWidth="1"/>
    <col min="31" max="31" width="34.00390625" style="0" customWidth="1"/>
    <col min="32" max="33" width="19.7109375" style="0" customWidth="1"/>
    <col min="34" max="34" width="23.57421875" style="0" customWidth="1"/>
    <col min="35" max="36" width="22.421875" style="0" customWidth="1"/>
    <col min="37" max="37" width="27.8515625" style="0" customWidth="1"/>
    <col min="38" max="38" width="22.421875" style="0" customWidth="1"/>
    <col min="39" max="39" width="17.00390625" style="0" customWidth="1"/>
    <col min="40" max="40" width="20.28125" style="0" customWidth="1"/>
    <col min="41" max="41" width="33.57421875" style="0" customWidth="1"/>
    <col min="42" max="42" width="17.140625" style="0" customWidth="1"/>
    <col min="43" max="43" width="16.57421875" style="0" customWidth="1"/>
    <col min="44" max="44" width="18.8515625" style="0" customWidth="1"/>
    <col min="45" max="45" width="18.7109375" style="0" customWidth="1"/>
    <col min="46" max="46" width="19.00390625" style="0" customWidth="1"/>
    <col min="47" max="47" width="18.28125" style="0" customWidth="1"/>
    <col min="48" max="48" width="17.140625" style="0" customWidth="1"/>
    <col min="49" max="49" width="18.28125" style="0" customWidth="1"/>
    <col min="50" max="50" width="17.140625" style="0" customWidth="1"/>
    <col min="51" max="51" width="19.28125" style="0" customWidth="1"/>
    <col min="52" max="52" width="19.140625" style="0" customWidth="1"/>
    <col min="53" max="53" width="20.28125" style="0" customWidth="1"/>
    <col min="54" max="54" width="23.8515625" style="0" customWidth="1"/>
    <col min="55" max="56" width="17.8515625" style="0" customWidth="1"/>
    <col min="57" max="57" width="27.7109375" style="0" customWidth="1"/>
    <col min="58" max="58" width="23.421875" style="0" customWidth="1"/>
    <col min="59" max="59" width="28.00390625" style="0" customWidth="1"/>
    <col min="60" max="60" width="52.421875" style="0" customWidth="1"/>
    <col min="61" max="62" width="15.7109375" style="0" customWidth="1"/>
    <col min="63" max="63" width="27.00390625" style="0" customWidth="1"/>
    <col min="64" max="64" width="23.421875" style="0" customWidth="1"/>
    <col min="65" max="66" width="30.57421875" style="0" customWidth="1"/>
    <col min="67" max="67" width="29.7109375" style="0" customWidth="1"/>
    <col min="68" max="68" width="30.57421875" style="0" customWidth="1"/>
    <col min="69" max="69" width="17.140625" style="0" customWidth="1"/>
    <col min="70" max="70" width="36.7109375" style="0" customWidth="1"/>
    <col min="71" max="71" width="14.140625" style="0" customWidth="1"/>
    <col min="72" max="72" width="15.421875" style="0" customWidth="1"/>
    <col min="73" max="73" width="14.8515625" style="0" customWidth="1"/>
    <col min="74" max="74" width="14.421875" style="0" customWidth="1"/>
    <col min="75" max="75" width="13.28125" style="0" customWidth="1"/>
    <col min="76" max="76" width="14.00390625" style="0" customWidth="1"/>
    <col min="77" max="77" width="12.28125" style="0" customWidth="1"/>
    <col min="78" max="78" width="12.8515625" style="0" customWidth="1"/>
    <col min="79" max="79" width="12.421875" style="0" customWidth="1"/>
    <col min="80" max="80" width="11.7109375" style="0" customWidth="1"/>
    <col min="81" max="81" width="11.57421875" style="0" customWidth="1"/>
    <col min="82" max="82" width="12.421875" style="0" customWidth="1"/>
    <col min="83" max="83" width="10.28125" style="0" customWidth="1"/>
    <col min="84" max="84" width="12.140625" style="0" customWidth="1"/>
    <col min="85" max="85" width="10.421875" style="0" customWidth="1"/>
    <col min="86" max="86" width="12.28125" style="0" customWidth="1"/>
    <col min="87" max="87" width="10.8515625" style="0" customWidth="1"/>
    <col min="88" max="88" width="12.140625" style="0" customWidth="1"/>
    <col min="89" max="89" width="31.8515625" style="0" customWidth="1"/>
    <col min="90" max="90" width="10.421875" style="0" customWidth="1"/>
    <col min="91" max="91" width="11.00390625" style="0" customWidth="1"/>
    <col min="92" max="92" width="19.28125" style="0" customWidth="1"/>
    <col min="93" max="93" width="25.7109375" style="0" customWidth="1"/>
    <col min="94" max="94" width="28.421875" style="0" customWidth="1"/>
    <col min="95" max="95" width="16.57421875" style="0" customWidth="1"/>
    <col min="96" max="96" width="36.421875" style="0" customWidth="1"/>
    <col min="97" max="97" width="41.7109375" style="0" customWidth="1"/>
    <col min="98" max="98" width="16.57421875" style="0" customWidth="1"/>
    <col min="99" max="99" width="37.8515625" style="0" customWidth="1"/>
    <col min="100" max="100" width="53.8515625" style="0" customWidth="1"/>
    <col min="101" max="103" width="16.8515625" style="0" customWidth="1"/>
    <col min="104" max="104" width="23.7109375" style="0" customWidth="1"/>
    <col min="105" max="105" width="21.140625" style="0" customWidth="1"/>
    <col min="106" max="106" width="12.421875" style="0" customWidth="1"/>
    <col min="107" max="107" width="20.140625" style="0" customWidth="1"/>
    <col min="108" max="108" width="21.8515625" style="0" customWidth="1"/>
    <col min="109" max="109" width="20.421875" style="0" customWidth="1"/>
    <col min="110" max="110" width="11.7109375" style="0" customWidth="1"/>
    <col min="111" max="111" width="17.28125" style="0" customWidth="1"/>
    <col min="112" max="112" width="13.57421875" style="0" customWidth="1"/>
    <col min="114" max="114" width="13.421875" style="0" customWidth="1"/>
    <col min="115" max="121" width="11.8515625" style="0" customWidth="1"/>
    <col min="122" max="122" width="20.00390625" style="0" customWidth="1"/>
    <col min="123" max="123" width="12.421875" style="0" customWidth="1"/>
    <col min="124" max="124" width="16.140625" style="0" customWidth="1"/>
    <col min="125" max="125" width="34.00390625" style="0" customWidth="1"/>
    <col min="127" max="127" width="16.421875" style="0" customWidth="1"/>
    <col min="128" max="128" width="18.28125" style="0" customWidth="1"/>
    <col min="129" max="129" width="19.28125" style="0" customWidth="1"/>
    <col min="130" max="130" width="35.7109375" style="0" customWidth="1"/>
    <col min="131" max="131" width="27.00390625" style="0" customWidth="1"/>
    <col min="132" max="132" width="19.421875" style="0" customWidth="1"/>
    <col min="133" max="133" width="15.57421875" style="0" customWidth="1"/>
    <col min="134" max="134" width="18.140625" style="0" customWidth="1"/>
    <col min="135" max="136" width="18.7109375" style="0" customWidth="1"/>
  </cols>
  <sheetData>
    <row r="1" spans="1:129" s="9" customFormat="1" ht="12.75" customHeight="1">
      <c r="A1" s="58"/>
      <c r="B1" s="175" t="s">
        <v>92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1"/>
      <c r="O1" s="51"/>
      <c r="P1" s="51"/>
      <c r="Q1" s="199" t="s">
        <v>144</v>
      </c>
      <c r="R1" s="199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42" t="s">
        <v>142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3"/>
      <c r="AT1" s="46"/>
      <c r="AU1" s="46"/>
      <c r="AV1" s="141" t="s">
        <v>143</v>
      </c>
      <c r="AW1" s="142"/>
      <c r="AX1" s="142"/>
      <c r="AY1" s="142"/>
      <c r="AZ1" s="142"/>
      <c r="BA1" s="142"/>
      <c r="BB1" s="142"/>
      <c r="BC1" s="142"/>
      <c r="BD1" s="142"/>
      <c r="BE1" s="142"/>
      <c r="BF1" s="141" t="s">
        <v>11</v>
      </c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 t="s">
        <v>141</v>
      </c>
      <c r="CR1" s="185"/>
      <c r="CS1" s="185"/>
      <c r="CT1" s="185"/>
      <c r="CU1" s="185"/>
      <c r="CV1" s="185"/>
      <c r="CW1" s="141" t="s">
        <v>12</v>
      </c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1" t="s">
        <v>145</v>
      </c>
      <c r="DM1" s="142"/>
      <c r="DN1" s="142"/>
      <c r="DO1" s="142"/>
      <c r="DP1" s="142"/>
      <c r="DQ1" s="143"/>
      <c r="DR1" s="47"/>
      <c r="DS1" s="47"/>
      <c r="DT1" s="47"/>
      <c r="DW1" s="48"/>
      <c r="DX1" s="48"/>
      <c r="DY1" s="49"/>
    </row>
    <row r="2" spans="1:136" s="8" customFormat="1" ht="48.75" customHeight="1">
      <c r="A2" s="118" t="s">
        <v>190</v>
      </c>
      <c r="B2" s="161" t="s">
        <v>61</v>
      </c>
      <c r="C2" s="152" t="s">
        <v>10</v>
      </c>
      <c r="D2" s="152" t="s">
        <v>62</v>
      </c>
      <c r="E2" s="152" t="s">
        <v>63</v>
      </c>
      <c r="F2" s="180" t="s">
        <v>91</v>
      </c>
      <c r="G2" s="163" t="s">
        <v>24</v>
      </c>
      <c r="H2" s="163" t="s">
        <v>25</v>
      </c>
      <c r="I2" s="163" t="s">
        <v>26</v>
      </c>
      <c r="J2" s="163" t="s">
        <v>118</v>
      </c>
      <c r="K2" s="123" t="s">
        <v>182</v>
      </c>
      <c r="L2" s="123" t="s">
        <v>183</v>
      </c>
      <c r="M2" s="152" t="s">
        <v>181</v>
      </c>
      <c r="N2" s="126" t="s">
        <v>184</v>
      </c>
      <c r="O2" s="127"/>
      <c r="P2" s="128"/>
      <c r="Q2" s="172" t="s">
        <v>191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  <c r="AD2" s="152" t="s">
        <v>131</v>
      </c>
      <c r="AE2" s="152"/>
      <c r="AF2" s="152"/>
      <c r="AG2" s="152"/>
      <c r="AH2" s="152"/>
      <c r="AI2" s="152"/>
      <c r="AJ2" s="152"/>
      <c r="AK2" s="123" t="s">
        <v>206</v>
      </c>
      <c r="AL2" s="123" t="s">
        <v>207</v>
      </c>
      <c r="AM2" s="152" t="s">
        <v>130</v>
      </c>
      <c r="AN2" s="152"/>
      <c r="AO2" s="152" t="s">
        <v>64</v>
      </c>
      <c r="AP2" s="149" t="s">
        <v>70</v>
      </c>
      <c r="AQ2" s="150"/>
      <c r="AR2" s="150"/>
      <c r="AS2" s="151"/>
      <c r="AT2" s="132" t="s">
        <v>69</v>
      </c>
      <c r="AU2" s="132"/>
      <c r="AV2" s="147" t="s">
        <v>169</v>
      </c>
      <c r="AW2" s="164"/>
      <c r="AX2" s="148"/>
      <c r="AY2" s="147" t="s">
        <v>68</v>
      </c>
      <c r="AZ2" s="148"/>
      <c r="BA2" s="123" t="s">
        <v>67</v>
      </c>
      <c r="BB2" s="152" t="s">
        <v>71</v>
      </c>
      <c r="BC2" s="147" t="s">
        <v>72</v>
      </c>
      <c r="BD2" s="164"/>
      <c r="BE2" s="164"/>
      <c r="BF2" s="152" t="s">
        <v>0</v>
      </c>
      <c r="BG2" s="152" t="s">
        <v>73</v>
      </c>
      <c r="BH2" s="177" t="s">
        <v>76</v>
      </c>
      <c r="BI2" s="178"/>
      <c r="BJ2" s="178"/>
      <c r="BK2" s="178"/>
      <c r="BL2" s="178"/>
      <c r="BM2" s="178"/>
      <c r="BN2" s="178"/>
      <c r="BO2" s="178"/>
      <c r="BP2" s="178"/>
      <c r="BQ2" s="178"/>
      <c r="BR2" s="183" t="s">
        <v>128</v>
      </c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77" t="s">
        <v>86</v>
      </c>
      <c r="CR2" s="178"/>
      <c r="CS2" s="178"/>
      <c r="CT2" s="178"/>
      <c r="CU2" s="178"/>
      <c r="CV2" s="179"/>
      <c r="CW2" s="152" t="s">
        <v>87</v>
      </c>
      <c r="CX2" s="152"/>
      <c r="CY2" s="152"/>
      <c r="CZ2" s="152"/>
      <c r="DA2" s="152"/>
      <c r="DB2" s="152"/>
      <c r="DC2" s="197" t="s">
        <v>127</v>
      </c>
      <c r="DD2" s="181"/>
      <c r="DE2" s="181"/>
      <c r="DF2" s="181"/>
      <c r="DG2" s="181"/>
      <c r="DH2" s="181"/>
      <c r="DI2" s="181"/>
      <c r="DJ2" s="181"/>
      <c r="DK2" s="181"/>
      <c r="DL2" s="158" t="s">
        <v>126</v>
      </c>
      <c r="DM2" s="159"/>
      <c r="DN2" s="159"/>
      <c r="DO2" s="159"/>
      <c r="DP2" s="159"/>
      <c r="DQ2" s="160"/>
      <c r="DR2" s="201" t="s">
        <v>174</v>
      </c>
      <c r="DS2" s="200" t="s">
        <v>151</v>
      </c>
      <c r="DT2" s="200"/>
      <c r="DU2" s="190" t="s">
        <v>125</v>
      </c>
      <c r="DW2" s="198" t="s">
        <v>90</v>
      </c>
      <c r="DX2" s="198"/>
      <c r="DY2" s="198"/>
      <c r="DZ2" s="198"/>
      <c r="EA2" s="198"/>
      <c r="EB2" s="198"/>
      <c r="EC2" s="198"/>
      <c r="ED2" s="198"/>
      <c r="EE2" s="198"/>
      <c r="EF2" s="198"/>
    </row>
    <row r="3" spans="1:136" s="9" customFormat="1" ht="100.5" customHeight="1">
      <c r="A3" s="119"/>
      <c r="B3" s="161"/>
      <c r="C3" s="152"/>
      <c r="D3" s="152"/>
      <c r="E3" s="152"/>
      <c r="F3" s="180"/>
      <c r="G3" s="163"/>
      <c r="H3" s="163"/>
      <c r="I3" s="163"/>
      <c r="J3" s="163"/>
      <c r="K3" s="169"/>
      <c r="L3" s="124"/>
      <c r="M3" s="152"/>
      <c r="N3" s="129"/>
      <c r="O3" s="130"/>
      <c r="P3" s="131"/>
      <c r="Q3" s="163" t="s">
        <v>163</v>
      </c>
      <c r="R3" s="163" t="s">
        <v>167</v>
      </c>
      <c r="S3" s="153" t="s">
        <v>39</v>
      </c>
      <c r="T3" s="153" t="s">
        <v>40</v>
      </c>
      <c r="U3" s="153" t="s">
        <v>38</v>
      </c>
      <c r="V3" s="123" t="s">
        <v>175</v>
      </c>
      <c r="W3" s="153" t="s">
        <v>41</v>
      </c>
      <c r="X3" s="163" t="s">
        <v>28</v>
      </c>
      <c r="Y3" s="163"/>
      <c r="Z3" s="163"/>
      <c r="AA3" s="133" t="s">
        <v>33</v>
      </c>
      <c r="AB3" s="171"/>
      <c r="AC3" s="134"/>
      <c r="AD3" s="203" t="s">
        <v>157</v>
      </c>
      <c r="AE3" s="204"/>
      <c r="AF3" s="152" t="s">
        <v>156</v>
      </c>
      <c r="AG3" s="123" t="s">
        <v>208</v>
      </c>
      <c r="AH3" s="123" t="s">
        <v>189</v>
      </c>
      <c r="AI3" s="205" t="s">
        <v>158</v>
      </c>
      <c r="AJ3" s="204"/>
      <c r="AK3" s="124"/>
      <c r="AL3" s="124"/>
      <c r="AM3" s="161" t="s">
        <v>31</v>
      </c>
      <c r="AN3" s="152" t="s">
        <v>32</v>
      </c>
      <c r="AO3" s="152"/>
      <c r="AP3" s="3" t="s">
        <v>58</v>
      </c>
      <c r="AQ3" s="3" t="s">
        <v>52</v>
      </c>
      <c r="AR3" s="3" t="s">
        <v>58</v>
      </c>
      <c r="AS3" s="3" t="s">
        <v>53</v>
      </c>
      <c r="AT3" s="132"/>
      <c r="AU3" s="132"/>
      <c r="AV3" s="123" t="s">
        <v>65</v>
      </c>
      <c r="AW3" s="123" t="s">
        <v>66</v>
      </c>
      <c r="AX3" s="123" t="s">
        <v>101</v>
      </c>
      <c r="AY3" s="123" t="s">
        <v>58</v>
      </c>
      <c r="AZ3" s="123" t="s">
        <v>52</v>
      </c>
      <c r="BA3" s="124"/>
      <c r="BB3" s="152"/>
      <c r="BC3" s="123" t="s">
        <v>18</v>
      </c>
      <c r="BD3" s="123" t="s">
        <v>103</v>
      </c>
      <c r="BE3" s="123" t="s">
        <v>105</v>
      </c>
      <c r="BF3" s="152"/>
      <c r="BG3" s="152"/>
      <c r="BH3" s="152" t="s">
        <v>74</v>
      </c>
      <c r="BI3" s="165" t="s">
        <v>75</v>
      </c>
      <c r="BJ3" s="165"/>
      <c r="BK3" s="165" t="s">
        <v>77</v>
      </c>
      <c r="BL3" s="165" t="s">
        <v>147</v>
      </c>
      <c r="BM3" s="132" t="s">
        <v>109</v>
      </c>
      <c r="BN3" s="132" t="s">
        <v>170</v>
      </c>
      <c r="BO3" s="166" t="s">
        <v>178</v>
      </c>
      <c r="BP3" s="182" t="s">
        <v>129</v>
      </c>
      <c r="BQ3" s="132" t="s">
        <v>110</v>
      </c>
      <c r="BR3" s="166" t="s">
        <v>78</v>
      </c>
      <c r="BS3" s="144" t="s">
        <v>79</v>
      </c>
      <c r="BT3" s="145"/>
      <c r="BU3" s="145"/>
      <c r="BV3" s="145"/>
      <c r="BW3" s="145"/>
      <c r="BX3" s="146"/>
      <c r="BY3" s="144" t="s">
        <v>80</v>
      </c>
      <c r="BZ3" s="145"/>
      <c r="CA3" s="145"/>
      <c r="CB3" s="145"/>
      <c r="CC3" s="145"/>
      <c r="CD3" s="146"/>
      <c r="CE3" s="149" t="s">
        <v>81</v>
      </c>
      <c r="CF3" s="150"/>
      <c r="CG3" s="150"/>
      <c r="CH3" s="150"/>
      <c r="CI3" s="150"/>
      <c r="CJ3" s="151"/>
      <c r="CK3" s="193" t="s">
        <v>82</v>
      </c>
      <c r="CL3" s="147" t="s">
        <v>83</v>
      </c>
      <c r="CM3" s="148"/>
      <c r="CN3" s="188" t="s">
        <v>3</v>
      </c>
      <c r="CO3" s="165" t="s">
        <v>148</v>
      </c>
      <c r="CP3" s="166" t="s">
        <v>84</v>
      </c>
      <c r="CQ3" s="188" t="s">
        <v>57</v>
      </c>
      <c r="CR3" s="195"/>
      <c r="CS3" s="196"/>
      <c r="CT3" s="147" t="s">
        <v>188</v>
      </c>
      <c r="CU3" s="164"/>
      <c r="CV3" s="148"/>
      <c r="CW3" s="123" t="s">
        <v>13</v>
      </c>
      <c r="CX3" s="139" t="s">
        <v>14</v>
      </c>
      <c r="CY3" s="139" t="s">
        <v>15</v>
      </c>
      <c r="CZ3" s="181" t="s">
        <v>16</v>
      </c>
      <c r="DA3" s="187" t="s">
        <v>51</v>
      </c>
      <c r="DB3" s="181" t="s">
        <v>17</v>
      </c>
      <c r="DC3" s="186" t="s">
        <v>19</v>
      </c>
      <c r="DD3" s="135" t="s">
        <v>23</v>
      </c>
      <c r="DE3" s="136"/>
      <c r="DF3" s="168" t="s">
        <v>5</v>
      </c>
      <c r="DG3" s="168"/>
      <c r="DH3" s="168" t="s">
        <v>6</v>
      </c>
      <c r="DI3" s="168"/>
      <c r="DJ3" s="168" t="s">
        <v>7</v>
      </c>
      <c r="DK3" s="168"/>
      <c r="DL3" s="133" t="s">
        <v>173</v>
      </c>
      <c r="DM3" s="134"/>
      <c r="DN3" s="153" t="s">
        <v>34</v>
      </c>
      <c r="DO3" s="134"/>
      <c r="DP3" s="153" t="s">
        <v>35</v>
      </c>
      <c r="DQ3" s="134"/>
      <c r="DR3" s="206"/>
      <c r="DS3" s="201" t="s">
        <v>152</v>
      </c>
      <c r="DT3" s="201" t="s">
        <v>153</v>
      </c>
      <c r="DU3" s="191"/>
      <c r="DW3" s="157" t="s">
        <v>48</v>
      </c>
      <c r="DX3" s="137" t="s">
        <v>88</v>
      </c>
      <c r="DY3" s="163" t="s">
        <v>89</v>
      </c>
      <c r="DZ3" s="154" t="s">
        <v>49</v>
      </c>
      <c r="EA3" s="155" t="s">
        <v>50</v>
      </c>
      <c r="EB3" s="121" t="s">
        <v>59</v>
      </c>
      <c r="EC3" s="121" t="s">
        <v>60</v>
      </c>
      <c r="ED3" s="121" t="s">
        <v>164</v>
      </c>
      <c r="EE3" s="121" t="s">
        <v>166</v>
      </c>
      <c r="EF3" s="121" t="s">
        <v>165</v>
      </c>
    </row>
    <row r="4" spans="1:136" s="9" customFormat="1" ht="84" customHeight="1">
      <c r="A4" s="120"/>
      <c r="B4" s="161"/>
      <c r="C4" s="152"/>
      <c r="D4" s="152"/>
      <c r="E4" s="152"/>
      <c r="F4" s="180"/>
      <c r="G4" s="163"/>
      <c r="H4" s="163"/>
      <c r="I4" s="163"/>
      <c r="J4" s="163"/>
      <c r="K4" s="170"/>
      <c r="L4" s="125"/>
      <c r="M4" s="152"/>
      <c r="N4" s="3" t="s">
        <v>185</v>
      </c>
      <c r="O4" s="3" t="s">
        <v>186</v>
      </c>
      <c r="P4" s="3" t="s">
        <v>187</v>
      </c>
      <c r="Q4" s="163"/>
      <c r="R4" s="163"/>
      <c r="S4" s="153"/>
      <c r="T4" s="153"/>
      <c r="U4" s="153"/>
      <c r="V4" s="125"/>
      <c r="W4" s="153"/>
      <c r="X4" s="7" t="s">
        <v>27</v>
      </c>
      <c r="Y4" s="7" t="s">
        <v>29</v>
      </c>
      <c r="Z4" s="7" t="s">
        <v>30</v>
      </c>
      <c r="AA4" s="27" t="s">
        <v>27</v>
      </c>
      <c r="AB4" s="27" t="s">
        <v>29</v>
      </c>
      <c r="AC4" s="27" t="s">
        <v>30</v>
      </c>
      <c r="AD4" s="40" t="s">
        <v>159</v>
      </c>
      <c r="AE4" s="42" t="s">
        <v>171</v>
      </c>
      <c r="AF4" s="152"/>
      <c r="AG4" s="125"/>
      <c r="AH4" s="125"/>
      <c r="AI4" s="42" t="s">
        <v>160</v>
      </c>
      <c r="AJ4" s="42" t="s">
        <v>161</v>
      </c>
      <c r="AK4" s="125"/>
      <c r="AL4" s="125"/>
      <c r="AM4" s="162"/>
      <c r="AN4" s="152"/>
      <c r="AO4" s="152"/>
      <c r="AP4" s="147" t="s">
        <v>54</v>
      </c>
      <c r="AQ4" s="148"/>
      <c r="AR4" s="144" t="s">
        <v>55</v>
      </c>
      <c r="AS4" s="146"/>
      <c r="AT4" s="26" t="s">
        <v>54</v>
      </c>
      <c r="AU4" s="26" t="s">
        <v>55</v>
      </c>
      <c r="AV4" s="125"/>
      <c r="AW4" s="125"/>
      <c r="AX4" s="125"/>
      <c r="AY4" s="125"/>
      <c r="AZ4" s="125"/>
      <c r="BA4" s="125"/>
      <c r="BB4" s="152"/>
      <c r="BC4" s="125"/>
      <c r="BD4" s="125"/>
      <c r="BE4" s="125"/>
      <c r="BF4" s="152"/>
      <c r="BG4" s="152"/>
      <c r="BH4" s="152"/>
      <c r="BI4" s="3" t="s">
        <v>1</v>
      </c>
      <c r="BJ4" s="6" t="s">
        <v>2</v>
      </c>
      <c r="BK4" s="165"/>
      <c r="BL4" s="165"/>
      <c r="BM4" s="132"/>
      <c r="BN4" s="132"/>
      <c r="BO4" s="167"/>
      <c r="BP4" s="182"/>
      <c r="BQ4" s="132"/>
      <c r="BR4" s="167"/>
      <c r="BS4" s="29" t="s">
        <v>42</v>
      </c>
      <c r="BT4" s="29" t="s">
        <v>43</v>
      </c>
      <c r="BU4" s="29" t="s">
        <v>45</v>
      </c>
      <c r="BV4" s="29" t="s">
        <v>46</v>
      </c>
      <c r="BW4" s="29" t="s">
        <v>44</v>
      </c>
      <c r="BX4" s="29" t="s">
        <v>47</v>
      </c>
      <c r="BY4" s="29" t="s">
        <v>42</v>
      </c>
      <c r="BZ4" s="29" t="s">
        <v>43</v>
      </c>
      <c r="CA4" s="29" t="s">
        <v>45</v>
      </c>
      <c r="CB4" s="29" t="s">
        <v>46</v>
      </c>
      <c r="CC4" s="29" t="s">
        <v>44</v>
      </c>
      <c r="CD4" s="29" t="s">
        <v>47</v>
      </c>
      <c r="CE4" s="26" t="s">
        <v>42</v>
      </c>
      <c r="CF4" s="26" t="s">
        <v>43</v>
      </c>
      <c r="CG4" s="26" t="s">
        <v>45</v>
      </c>
      <c r="CH4" s="26" t="s">
        <v>46</v>
      </c>
      <c r="CI4" s="26" t="s">
        <v>44</v>
      </c>
      <c r="CJ4" s="26" t="s">
        <v>47</v>
      </c>
      <c r="CK4" s="194"/>
      <c r="CL4" s="2" t="s">
        <v>1</v>
      </c>
      <c r="CM4" s="2" t="s">
        <v>4</v>
      </c>
      <c r="CN4" s="189"/>
      <c r="CO4" s="165"/>
      <c r="CP4" s="167"/>
      <c r="CQ4" s="30" t="s">
        <v>85</v>
      </c>
      <c r="CR4" s="41" t="s">
        <v>113</v>
      </c>
      <c r="CS4" s="41" t="s">
        <v>56</v>
      </c>
      <c r="CT4" s="30" t="s">
        <v>85</v>
      </c>
      <c r="CU4" s="41" t="s">
        <v>113</v>
      </c>
      <c r="CV4" s="41" t="s">
        <v>56</v>
      </c>
      <c r="CW4" s="125"/>
      <c r="CX4" s="140"/>
      <c r="CY4" s="140"/>
      <c r="CZ4" s="181"/>
      <c r="DA4" s="140"/>
      <c r="DB4" s="181"/>
      <c r="DC4" s="186"/>
      <c r="DD4" s="5" t="s">
        <v>20</v>
      </c>
      <c r="DE4" s="5" t="s">
        <v>21</v>
      </c>
      <c r="DF4" s="4" t="s">
        <v>22</v>
      </c>
      <c r="DG4" s="4" t="s">
        <v>8</v>
      </c>
      <c r="DH4" s="4" t="s">
        <v>22</v>
      </c>
      <c r="DI4" s="4" t="s">
        <v>9</v>
      </c>
      <c r="DJ4" s="4" t="s">
        <v>22</v>
      </c>
      <c r="DK4" s="4" t="s">
        <v>9</v>
      </c>
      <c r="DL4" s="28" t="s">
        <v>37</v>
      </c>
      <c r="DM4" s="28" t="s">
        <v>36</v>
      </c>
      <c r="DN4" s="28" t="s">
        <v>37</v>
      </c>
      <c r="DO4" s="28" t="s">
        <v>36</v>
      </c>
      <c r="DP4" s="28" t="s">
        <v>37</v>
      </c>
      <c r="DQ4" s="28" t="s">
        <v>36</v>
      </c>
      <c r="DR4" s="202"/>
      <c r="DS4" s="202"/>
      <c r="DT4" s="202"/>
      <c r="DU4" s="192"/>
      <c r="DW4" s="138"/>
      <c r="DX4" s="138"/>
      <c r="DY4" s="163"/>
      <c r="DZ4" s="154"/>
      <c r="EA4" s="156"/>
      <c r="EB4" s="122"/>
      <c r="EC4" s="122"/>
      <c r="ED4" s="122"/>
      <c r="EE4" s="122"/>
      <c r="EF4" s="122"/>
    </row>
    <row r="5" spans="1:136" s="9" customFormat="1" ht="22.5" customHeight="1">
      <c r="A5" s="114"/>
      <c r="B5" s="15">
        <v>1</v>
      </c>
      <c r="C5" s="16">
        <v>2</v>
      </c>
      <c r="D5" s="15">
        <v>3</v>
      </c>
      <c r="E5" s="15">
        <v>4</v>
      </c>
      <c r="F5" s="16">
        <v>5</v>
      </c>
      <c r="G5" s="15">
        <v>6</v>
      </c>
      <c r="H5" s="15">
        <v>7</v>
      </c>
      <c r="I5" s="16">
        <v>8</v>
      </c>
      <c r="J5" s="15">
        <v>9</v>
      </c>
      <c r="K5" s="15">
        <v>10</v>
      </c>
      <c r="L5" s="16">
        <v>11</v>
      </c>
      <c r="M5" s="15">
        <v>12</v>
      </c>
      <c r="N5" s="15">
        <v>13</v>
      </c>
      <c r="O5" s="16">
        <v>14</v>
      </c>
      <c r="P5" s="15">
        <v>15</v>
      </c>
      <c r="Q5" s="15">
        <v>16</v>
      </c>
      <c r="R5" s="16">
        <v>17</v>
      </c>
      <c r="S5" s="15">
        <v>18</v>
      </c>
      <c r="T5" s="15">
        <v>19</v>
      </c>
      <c r="U5" s="16">
        <v>20</v>
      </c>
      <c r="V5" s="15">
        <v>21</v>
      </c>
      <c r="W5" s="15">
        <v>22</v>
      </c>
      <c r="X5" s="16">
        <v>23</v>
      </c>
      <c r="Y5" s="15">
        <v>24</v>
      </c>
      <c r="Z5" s="15">
        <v>25</v>
      </c>
      <c r="AA5" s="16">
        <v>26</v>
      </c>
      <c r="AB5" s="15">
        <v>27</v>
      </c>
      <c r="AC5" s="15">
        <v>28</v>
      </c>
      <c r="AD5" s="16">
        <v>29</v>
      </c>
      <c r="AE5" s="15">
        <v>30</v>
      </c>
      <c r="AF5" s="15">
        <v>31</v>
      </c>
      <c r="AG5" s="16">
        <v>32</v>
      </c>
      <c r="AH5" s="15">
        <v>33</v>
      </c>
      <c r="AI5" s="15">
        <v>34</v>
      </c>
      <c r="AJ5" s="16">
        <v>35</v>
      </c>
      <c r="AK5" s="15">
        <v>36</v>
      </c>
      <c r="AL5" s="15">
        <v>37</v>
      </c>
      <c r="AM5" s="16">
        <v>38</v>
      </c>
      <c r="AN5" s="15">
        <v>39</v>
      </c>
      <c r="AO5" s="15">
        <v>40</v>
      </c>
      <c r="AP5" s="16">
        <v>41</v>
      </c>
      <c r="AQ5" s="15">
        <v>42</v>
      </c>
      <c r="AR5" s="15">
        <v>43</v>
      </c>
      <c r="AS5" s="16">
        <v>44</v>
      </c>
      <c r="AT5" s="15">
        <v>45</v>
      </c>
      <c r="AU5" s="15">
        <v>46</v>
      </c>
      <c r="AV5" s="16">
        <v>47</v>
      </c>
      <c r="AW5" s="15">
        <v>48</v>
      </c>
      <c r="AX5" s="15">
        <v>49</v>
      </c>
      <c r="AY5" s="16">
        <v>50</v>
      </c>
      <c r="AZ5" s="15">
        <v>51</v>
      </c>
      <c r="BA5" s="15">
        <v>52</v>
      </c>
      <c r="BB5" s="16">
        <v>53</v>
      </c>
      <c r="BC5" s="15">
        <v>54</v>
      </c>
      <c r="BD5" s="15">
        <v>55</v>
      </c>
      <c r="BE5" s="16">
        <v>56</v>
      </c>
      <c r="BF5" s="15">
        <v>57</v>
      </c>
      <c r="BG5" s="15">
        <v>58</v>
      </c>
      <c r="BH5" s="16">
        <v>59</v>
      </c>
      <c r="BI5" s="15">
        <v>60</v>
      </c>
      <c r="BJ5" s="15">
        <v>61</v>
      </c>
      <c r="BK5" s="16">
        <v>62</v>
      </c>
      <c r="BL5" s="15">
        <v>63</v>
      </c>
      <c r="BM5" s="15">
        <v>64</v>
      </c>
      <c r="BN5" s="16">
        <v>65</v>
      </c>
      <c r="BO5" s="15">
        <v>66</v>
      </c>
      <c r="BP5" s="15">
        <v>67</v>
      </c>
      <c r="BQ5" s="16">
        <v>68</v>
      </c>
      <c r="BR5" s="15">
        <v>69</v>
      </c>
      <c r="BS5" s="15">
        <v>70</v>
      </c>
      <c r="BT5" s="16">
        <v>71</v>
      </c>
      <c r="BU5" s="15">
        <v>72</v>
      </c>
      <c r="BV5" s="15">
        <v>73</v>
      </c>
      <c r="BW5" s="16">
        <v>74</v>
      </c>
      <c r="BX5" s="15">
        <v>75</v>
      </c>
      <c r="BY5" s="15">
        <v>76</v>
      </c>
      <c r="BZ5" s="16">
        <v>77</v>
      </c>
      <c r="CA5" s="15">
        <v>78</v>
      </c>
      <c r="CB5" s="15">
        <v>79</v>
      </c>
      <c r="CC5" s="16">
        <v>80</v>
      </c>
      <c r="CD5" s="15">
        <v>81</v>
      </c>
      <c r="CE5" s="15">
        <v>82</v>
      </c>
      <c r="CF5" s="16">
        <v>83</v>
      </c>
      <c r="CG5" s="15">
        <v>84</v>
      </c>
      <c r="CH5" s="15">
        <v>85</v>
      </c>
      <c r="CI5" s="16">
        <v>86</v>
      </c>
      <c r="CJ5" s="15">
        <v>87</v>
      </c>
      <c r="CK5" s="15">
        <v>88</v>
      </c>
      <c r="CL5" s="16">
        <v>89</v>
      </c>
      <c r="CM5" s="15">
        <v>90</v>
      </c>
      <c r="CN5" s="15">
        <v>91</v>
      </c>
      <c r="CO5" s="16">
        <v>92</v>
      </c>
      <c r="CP5" s="15">
        <v>93</v>
      </c>
      <c r="CQ5" s="15">
        <v>94</v>
      </c>
      <c r="CR5" s="16">
        <v>95</v>
      </c>
      <c r="CS5" s="15">
        <v>96</v>
      </c>
      <c r="CT5" s="15">
        <v>97</v>
      </c>
      <c r="CU5" s="16">
        <v>98</v>
      </c>
      <c r="CV5" s="15">
        <v>99</v>
      </c>
      <c r="CW5" s="15">
        <v>100</v>
      </c>
      <c r="CX5" s="16">
        <v>101</v>
      </c>
      <c r="CY5" s="15">
        <v>102</v>
      </c>
      <c r="CZ5" s="15">
        <v>103</v>
      </c>
      <c r="DA5" s="16">
        <v>104</v>
      </c>
      <c r="DB5" s="15">
        <v>105</v>
      </c>
      <c r="DC5" s="15">
        <v>106</v>
      </c>
      <c r="DD5" s="16">
        <v>107</v>
      </c>
      <c r="DE5" s="15">
        <v>108</v>
      </c>
      <c r="DF5" s="15">
        <v>109</v>
      </c>
      <c r="DG5" s="16">
        <v>110</v>
      </c>
      <c r="DH5" s="15">
        <v>111</v>
      </c>
      <c r="DI5" s="15">
        <v>112</v>
      </c>
      <c r="DJ5" s="16">
        <v>113</v>
      </c>
      <c r="DK5" s="15">
        <v>114</v>
      </c>
      <c r="DL5" s="15">
        <v>115</v>
      </c>
      <c r="DM5" s="16">
        <v>116</v>
      </c>
      <c r="DN5" s="15">
        <v>117</v>
      </c>
      <c r="DO5" s="15">
        <v>118</v>
      </c>
      <c r="DP5" s="16">
        <v>119</v>
      </c>
      <c r="DQ5" s="15">
        <v>120</v>
      </c>
      <c r="DR5" s="15">
        <v>121</v>
      </c>
      <c r="DS5" s="16">
        <v>122</v>
      </c>
      <c r="DT5" s="15">
        <v>123</v>
      </c>
      <c r="DU5" s="15">
        <v>124</v>
      </c>
      <c r="DW5" s="16">
        <v>125</v>
      </c>
      <c r="DX5" s="16">
        <v>126</v>
      </c>
      <c r="DY5" s="16">
        <v>127</v>
      </c>
      <c r="DZ5" s="16">
        <v>128</v>
      </c>
      <c r="EA5" s="16">
        <v>129</v>
      </c>
      <c r="EB5" s="16">
        <v>130</v>
      </c>
      <c r="EC5" s="16">
        <v>131</v>
      </c>
      <c r="ED5" s="16">
        <v>132</v>
      </c>
      <c r="EE5" s="16">
        <v>133</v>
      </c>
      <c r="EF5" s="16">
        <v>134</v>
      </c>
    </row>
    <row r="6" spans="1:136" s="9" customFormat="1" ht="19.5" customHeight="1">
      <c r="A6" s="15"/>
      <c r="B6" s="15"/>
      <c r="C6" s="16"/>
      <c r="D6" s="15"/>
      <c r="E6" s="15"/>
      <c r="F6" s="16"/>
      <c r="G6" s="52"/>
      <c r="H6" s="52"/>
      <c r="I6" s="16"/>
      <c r="J6" s="15"/>
      <c r="K6" s="15"/>
      <c r="L6" s="15"/>
      <c r="M6" s="16"/>
      <c r="N6" s="53"/>
      <c r="O6" s="53"/>
      <c r="P6" s="53"/>
      <c r="Q6" s="52"/>
      <c r="R6" s="53"/>
      <c r="S6" s="52"/>
      <c r="T6" s="52"/>
      <c r="U6" s="53"/>
      <c r="V6" s="52"/>
      <c r="W6" s="52"/>
      <c r="X6" s="53"/>
      <c r="Y6" s="52"/>
      <c r="Z6" s="52"/>
      <c r="AA6" s="53"/>
      <c r="AB6" s="52"/>
      <c r="AC6" s="52"/>
      <c r="AD6" s="16"/>
      <c r="AE6" s="15"/>
      <c r="AF6" s="15"/>
      <c r="AG6" s="16"/>
      <c r="AH6" s="15"/>
      <c r="AI6" s="15"/>
      <c r="AJ6" s="16"/>
      <c r="AK6" s="16"/>
      <c r="AL6" s="16"/>
      <c r="AM6" s="15"/>
      <c r="AN6" s="15"/>
      <c r="AO6" s="16"/>
      <c r="AP6" s="15"/>
      <c r="AQ6" s="15"/>
      <c r="AR6" s="16"/>
      <c r="AS6" s="15"/>
      <c r="AT6" s="15"/>
      <c r="AU6" s="16"/>
      <c r="AV6" s="52"/>
      <c r="AW6" s="52"/>
      <c r="AX6" s="16"/>
      <c r="AY6" s="15"/>
      <c r="AZ6" s="15"/>
      <c r="BA6" s="16"/>
      <c r="BB6" s="15"/>
      <c r="BC6" s="15"/>
      <c r="BD6" s="16"/>
      <c r="BE6" s="15"/>
      <c r="BF6" s="15"/>
      <c r="BG6" s="16"/>
      <c r="BH6" s="15"/>
      <c r="BI6" s="15"/>
      <c r="BJ6" s="16"/>
      <c r="BK6" s="15"/>
      <c r="BL6" s="15"/>
      <c r="BM6" s="16"/>
      <c r="BN6" s="15"/>
      <c r="BO6" s="15"/>
      <c r="BP6" s="15"/>
      <c r="BQ6" s="16"/>
      <c r="BR6" s="15"/>
      <c r="BS6" s="15"/>
      <c r="BT6" s="16"/>
      <c r="BU6" s="15"/>
      <c r="BV6" s="15"/>
      <c r="BW6" s="16"/>
      <c r="BX6" s="15"/>
      <c r="BY6" s="15"/>
      <c r="BZ6" s="16"/>
      <c r="CA6" s="15"/>
      <c r="CB6" s="15"/>
      <c r="CC6" s="16"/>
      <c r="CD6" s="15"/>
      <c r="CE6" s="15"/>
      <c r="CF6" s="16"/>
      <c r="CG6" s="15"/>
      <c r="CH6" s="15"/>
      <c r="CI6" s="16"/>
      <c r="CJ6" s="15"/>
      <c r="CK6" s="15"/>
      <c r="CL6" s="16"/>
      <c r="CM6" s="15"/>
      <c r="CN6" s="15"/>
      <c r="CO6" s="16"/>
      <c r="CP6" s="15"/>
      <c r="CQ6" s="15"/>
      <c r="CR6" s="16"/>
      <c r="CS6" s="15"/>
      <c r="CT6" s="15"/>
      <c r="CU6" s="16"/>
      <c r="CV6" s="15"/>
      <c r="CW6" s="15"/>
      <c r="CX6" s="16"/>
      <c r="CY6" s="15"/>
      <c r="CZ6" s="15"/>
      <c r="DA6" s="16"/>
      <c r="DB6" s="15"/>
      <c r="DC6" s="15"/>
      <c r="DD6" s="16"/>
      <c r="DE6" s="15"/>
      <c r="DF6" s="15"/>
      <c r="DG6" s="16"/>
      <c r="DH6" s="15"/>
      <c r="DI6" s="15"/>
      <c r="DJ6" s="16"/>
      <c r="DK6" s="15"/>
      <c r="DL6" s="52"/>
      <c r="DM6" s="53"/>
      <c r="DN6" s="52"/>
      <c r="DO6" s="52"/>
      <c r="DP6" s="53"/>
      <c r="DQ6" s="52"/>
      <c r="DR6" s="15"/>
      <c r="DS6" s="16"/>
      <c r="DT6" s="15"/>
      <c r="DU6" s="15"/>
      <c r="DW6" s="53"/>
      <c r="DX6" s="53"/>
      <c r="DY6" s="53"/>
      <c r="DZ6" s="16"/>
      <c r="EA6" s="16"/>
      <c r="EB6" s="16"/>
      <c r="EC6" s="16"/>
      <c r="ED6" s="16"/>
      <c r="EE6" s="16"/>
      <c r="EF6" s="16"/>
    </row>
    <row r="7" spans="1:136" s="103" customFormat="1" ht="27" customHeight="1">
      <c r="A7" s="93"/>
      <c r="B7" s="78"/>
      <c r="C7" s="94"/>
      <c r="D7" s="95"/>
      <c r="E7" s="94"/>
      <c r="F7" s="79"/>
      <c r="G7" s="115"/>
      <c r="H7" s="115"/>
      <c r="I7" s="80"/>
      <c r="J7" s="80"/>
      <c r="K7" s="81"/>
      <c r="L7" s="96"/>
      <c r="M7" s="82"/>
      <c r="N7" s="83"/>
      <c r="O7" s="83"/>
      <c r="P7" s="83"/>
      <c r="Q7" s="97"/>
      <c r="R7" s="97"/>
      <c r="S7" s="97"/>
      <c r="T7" s="97"/>
      <c r="U7" s="97"/>
      <c r="V7" s="98"/>
      <c r="W7" s="98"/>
      <c r="X7" s="99">
        <f>R7</f>
        <v>0</v>
      </c>
      <c r="Y7" s="97"/>
      <c r="Z7" s="97"/>
      <c r="AA7" s="99">
        <f>S7</f>
        <v>0</v>
      </c>
      <c r="AB7" s="97"/>
      <c r="AC7" s="97"/>
      <c r="AD7" s="84"/>
      <c r="AE7" s="84"/>
      <c r="AF7" s="85"/>
      <c r="AG7" s="85"/>
      <c r="AH7" s="82"/>
      <c r="AI7" s="86" t="e">
        <f>(AG7-AH7)/(AD7-AE7)</f>
        <v>#DIV/0!</v>
      </c>
      <c r="AJ7" s="86" t="e">
        <f>AH7/AE7</f>
        <v>#DIV/0!</v>
      </c>
      <c r="AK7" s="87" t="e">
        <f>IF(AI7&lt;120,"inwestycja nie zostanie wykazana w VI AKPOSK"," ")</f>
        <v>#DIV/0!</v>
      </c>
      <c r="AL7" s="87" t="e">
        <f>IF(AJ7&lt;90,"inwestycja nie zostanie wykazana w VI AKPOSK"," ")</f>
        <v>#DIV/0!</v>
      </c>
      <c r="AM7" s="84"/>
      <c r="AN7" s="85"/>
      <c r="AO7" s="81"/>
      <c r="AP7" s="88"/>
      <c r="AQ7" s="88"/>
      <c r="AR7" s="88"/>
      <c r="AS7" s="88"/>
      <c r="AT7" s="88"/>
      <c r="AU7" s="88"/>
      <c r="AV7" s="97"/>
      <c r="AW7" s="97"/>
      <c r="AX7" s="85"/>
      <c r="AY7" s="88"/>
      <c r="AZ7" s="88"/>
      <c r="BA7" s="88"/>
      <c r="BB7" s="81"/>
      <c r="BC7" s="89"/>
      <c r="BD7" s="81"/>
      <c r="BE7" s="81"/>
      <c r="BF7" s="81"/>
      <c r="BG7" s="81"/>
      <c r="BH7" s="89"/>
      <c r="BI7" s="82"/>
      <c r="BJ7" s="82"/>
      <c r="BK7" s="82"/>
      <c r="BL7" s="82"/>
      <c r="BM7" s="89"/>
      <c r="BN7" s="89"/>
      <c r="BO7" s="100"/>
      <c r="BP7" s="89"/>
      <c r="BQ7" s="100"/>
      <c r="BR7" s="90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9"/>
      <c r="CL7" s="82"/>
      <c r="CM7" s="82"/>
      <c r="CN7" s="82"/>
      <c r="CO7" s="82"/>
      <c r="CP7" s="81"/>
      <c r="CQ7" s="81"/>
      <c r="CR7" s="81"/>
      <c r="CS7" s="81"/>
      <c r="CT7" s="81"/>
      <c r="CU7" s="81"/>
      <c r="CV7" s="81"/>
      <c r="CW7" s="91">
        <f>AF7+AN7</f>
        <v>0</v>
      </c>
      <c r="CX7" s="85"/>
      <c r="CY7" s="85"/>
      <c r="CZ7" s="91">
        <f>CX7+CY7</f>
        <v>0</v>
      </c>
      <c r="DA7" s="91">
        <f>AX7</f>
        <v>0</v>
      </c>
      <c r="DB7" s="91">
        <f>CW7+CZ7+DA7</f>
        <v>0</v>
      </c>
      <c r="DC7" s="85"/>
      <c r="DD7" s="85"/>
      <c r="DE7" s="85"/>
      <c r="DF7" s="85"/>
      <c r="DG7" s="81"/>
      <c r="DH7" s="85"/>
      <c r="DI7" s="81"/>
      <c r="DJ7" s="85"/>
      <c r="DK7" s="81"/>
      <c r="DL7" s="101"/>
      <c r="DM7" s="101"/>
      <c r="DN7" s="101"/>
      <c r="DO7" s="101"/>
      <c r="DP7" s="101"/>
      <c r="DQ7" s="101"/>
      <c r="DR7" s="102"/>
      <c r="DS7" s="102"/>
      <c r="DT7" s="102"/>
      <c r="DU7" s="81"/>
      <c r="DW7" s="92">
        <f>Q7+Y7+Z7+AB7+AC7</f>
        <v>0</v>
      </c>
      <c r="DX7" s="92">
        <f>Q7-R7-S7-T7</f>
        <v>0</v>
      </c>
      <c r="DY7" s="92">
        <f>Q7-R7+AC7</f>
        <v>0</v>
      </c>
      <c r="DZ7" s="104" t="str">
        <f>IF(R7+S7+T7&gt;Q7,"sprawdź wykazanych mieszkańców","ok.")</f>
        <v>ok.</v>
      </c>
      <c r="EA7" s="104" t="str">
        <f>IF(SUM(AG7+AW7)&gt;DY7,CONCATENATE("plan większy niż możliwości o ",SUM(AG7+AW7-DY7)),"ok.")</f>
        <v>ok.</v>
      </c>
      <c r="EB7" s="105" t="str">
        <f>IF(DN7-DP7&gt;0.1,"sprawdź dane",IF(DN7-DP7&lt;-0.1,"sprawdź dane","ok."))</f>
        <v>ok.</v>
      </c>
      <c r="EC7" s="105" t="str">
        <f>IF(DO7-DQ7&gt;0.1,"sprawdź dane",IF(DO7-DQ7&lt;-0.1,"sprawdź dane","ok."))</f>
        <v>ok.</v>
      </c>
      <c r="ED7" s="104" t="e">
        <f>(AF7*1000)/AD7</f>
        <v>#DIV/0!</v>
      </c>
      <c r="EE7" s="104" t="e">
        <f>(CQ7*1000)/(365*(X7+Y7+Z7+AA7+AB7+AC7))</f>
        <v>#DIV/0!</v>
      </c>
      <c r="EF7" s="104" t="e">
        <f>(BI7*1000)/BL7</f>
        <v>#DIV/0!</v>
      </c>
    </row>
    <row r="8" spans="1:136" s="1" customFormat="1" ht="27" customHeight="1">
      <c r="A8" s="77"/>
      <c r="B8" s="59"/>
      <c r="C8" s="60"/>
      <c r="D8" s="61"/>
      <c r="E8" s="60"/>
      <c r="F8" s="62"/>
      <c r="G8" s="116"/>
      <c r="H8" s="116"/>
      <c r="I8" s="63"/>
      <c r="J8" s="63"/>
      <c r="K8" s="64"/>
      <c r="L8" s="65"/>
      <c r="M8" s="66"/>
      <c r="N8" s="67"/>
      <c r="O8" s="67"/>
      <c r="P8" s="67"/>
      <c r="Q8" s="68"/>
      <c r="R8" s="68"/>
      <c r="S8" s="68"/>
      <c r="T8" s="68"/>
      <c r="U8" s="68"/>
      <c r="V8" s="69"/>
      <c r="W8" s="69"/>
      <c r="X8" s="68"/>
      <c r="Y8" s="68"/>
      <c r="Z8" s="68"/>
      <c r="AA8" s="68"/>
      <c r="AB8" s="68"/>
      <c r="AC8" s="68"/>
      <c r="AD8" s="70"/>
      <c r="AE8" s="70"/>
      <c r="AF8" s="71"/>
      <c r="AG8" s="71"/>
      <c r="AH8" s="66"/>
      <c r="AI8" s="72"/>
      <c r="AJ8" s="72"/>
      <c r="AK8" s="73"/>
      <c r="AL8" s="74"/>
      <c r="AM8" s="70"/>
      <c r="AN8" s="71"/>
      <c r="AO8" s="64"/>
      <c r="AP8" s="75"/>
      <c r="AQ8" s="75"/>
      <c r="AR8" s="75"/>
      <c r="AS8" s="75"/>
      <c r="AT8" s="75"/>
      <c r="AU8" s="75"/>
      <c r="AV8" s="68"/>
      <c r="AW8" s="68"/>
      <c r="AX8" s="71"/>
      <c r="AY8" s="75"/>
      <c r="AZ8" s="75"/>
      <c r="BA8" s="75"/>
      <c r="BB8" s="64"/>
      <c r="BC8" s="13"/>
      <c r="BD8" s="81"/>
      <c r="BE8" s="10"/>
      <c r="BF8" s="10"/>
      <c r="BG8" s="10"/>
      <c r="BH8" s="13"/>
      <c r="BI8" s="11"/>
      <c r="BJ8" s="11"/>
      <c r="BK8" s="11"/>
      <c r="BL8" s="11"/>
      <c r="BM8" s="13"/>
      <c r="BN8" s="13"/>
      <c r="BO8" s="37"/>
      <c r="BP8" s="13"/>
      <c r="BQ8" s="37"/>
      <c r="BR8" s="14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3"/>
      <c r="CL8" s="11"/>
      <c r="CM8" s="11"/>
      <c r="CN8" s="11"/>
      <c r="CO8" s="11"/>
      <c r="CP8" s="10"/>
      <c r="CQ8" s="10"/>
      <c r="CR8" s="10"/>
      <c r="CS8" s="10"/>
      <c r="CT8" s="10"/>
      <c r="CU8" s="10"/>
      <c r="CV8" s="10"/>
      <c r="CW8" s="32"/>
      <c r="CX8" s="12"/>
      <c r="CY8" s="12"/>
      <c r="CZ8" s="32"/>
      <c r="DA8" s="32"/>
      <c r="DB8" s="32"/>
      <c r="DC8" s="12"/>
      <c r="DD8" s="12"/>
      <c r="DE8" s="12"/>
      <c r="DF8" s="12"/>
      <c r="DG8" s="10"/>
      <c r="DH8" s="12"/>
      <c r="DI8" s="10"/>
      <c r="DJ8" s="12"/>
      <c r="DK8" s="10"/>
      <c r="DL8" s="25"/>
      <c r="DM8" s="25"/>
      <c r="DN8" s="25"/>
      <c r="DO8" s="25"/>
      <c r="DP8" s="25"/>
      <c r="DQ8" s="25"/>
      <c r="DR8" s="39"/>
      <c r="DS8" s="39"/>
      <c r="DT8" s="39"/>
      <c r="DU8" s="10"/>
      <c r="DW8" s="33"/>
      <c r="DX8" s="33"/>
      <c r="DY8" s="31"/>
      <c r="DZ8" s="34"/>
      <c r="EA8" s="34"/>
      <c r="EB8" s="35"/>
      <c r="EC8" s="35"/>
      <c r="ED8" s="34"/>
      <c r="EE8" s="34"/>
      <c r="EF8" s="34"/>
    </row>
    <row r="9" spans="1:136" s="1" customFormat="1" ht="27" customHeight="1">
      <c r="A9" s="77"/>
      <c r="B9" s="59"/>
      <c r="C9" s="60"/>
      <c r="D9" s="61"/>
      <c r="E9" s="60"/>
      <c r="F9" s="62"/>
      <c r="G9" s="116"/>
      <c r="H9" s="116"/>
      <c r="I9" s="63"/>
      <c r="J9" s="63"/>
      <c r="K9" s="64"/>
      <c r="L9" s="76"/>
      <c r="M9" s="66"/>
      <c r="N9" s="67"/>
      <c r="O9" s="67"/>
      <c r="P9" s="67"/>
      <c r="Q9" s="68"/>
      <c r="R9" s="68"/>
      <c r="S9" s="68"/>
      <c r="T9" s="68"/>
      <c r="U9" s="68"/>
      <c r="V9" s="69"/>
      <c r="W9" s="69"/>
      <c r="X9" s="68"/>
      <c r="Y9" s="68"/>
      <c r="Z9" s="68"/>
      <c r="AA9" s="68"/>
      <c r="AB9" s="68"/>
      <c r="AC9" s="68"/>
      <c r="AD9" s="70"/>
      <c r="AE9" s="70"/>
      <c r="AF9" s="71"/>
      <c r="AG9" s="71"/>
      <c r="AH9" s="66"/>
      <c r="AI9" s="72"/>
      <c r="AJ9" s="72"/>
      <c r="AK9" s="73"/>
      <c r="AL9" s="74"/>
      <c r="AM9" s="70"/>
      <c r="AN9" s="71"/>
      <c r="AO9" s="64"/>
      <c r="AP9" s="75"/>
      <c r="AQ9" s="75"/>
      <c r="AR9" s="75"/>
      <c r="AS9" s="75"/>
      <c r="AT9" s="75"/>
      <c r="AU9" s="75"/>
      <c r="AV9" s="68"/>
      <c r="AW9" s="68"/>
      <c r="AX9" s="71"/>
      <c r="AY9" s="75"/>
      <c r="AZ9" s="75"/>
      <c r="BA9" s="75"/>
      <c r="BB9" s="64"/>
      <c r="BC9" s="13"/>
      <c r="BD9" s="81"/>
      <c r="BE9" s="10"/>
      <c r="BF9" s="10"/>
      <c r="BG9" s="10"/>
      <c r="BH9" s="13"/>
      <c r="BI9" s="11"/>
      <c r="BJ9" s="11"/>
      <c r="BK9" s="11"/>
      <c r="BL9" s="11"/>
      <c r="BM9" s="13"/>
      <c r="BN9" s="13"/>
      <c r="BO9" s="37"/>
      <c r="BP9" s="13"/>
      <c r="BQ9" s="37"/>
      <c r="BR9" s="14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3"/>
      <c r="CL9" s="11"/>
      <c r="CM9" s="11"/>
      <c r="CN9" s="11"/>
      <c r="CO9" s="11"/>
      <c r="CP9" s="10"/>
      <c r="CQ9" s="10"/>
      <c r="CR9" s="10"/>
      <c r="CS9" s="10"/>
      <c r="CT9" s="10"/>
      <c r="CU9" s="10"/>
      <c r="CV9" s="10"/>
      <c r="CW9" s="32"/>
      <c r="CX9" s="12"/>
      <c r="CY9" s="12"/>
      <c r="CZ9" s="32"/>
      <c r="DA9" s="32"/>
      <c r="DB9" s="32"/>
      <c r="DC9" s="12"/>
      <c r="DD9" s="12"/>
      <c r="DE9" s="12"/>
      <c r="DF9" s="12"/>
      <c r="DG9" s="10"/>
      <c r="DH9" s="12"/>
      <c r="DI9" s="10"/>
      <c r="DJ9" s="12"/>
      <c r="DK9" s="10"/>
      <c r="DL9" s="25"/>
      <c r="DM9" s="25"/>
      <c r="DN9" s="25"/>
      <c r="DO9" s="25"/>
      <c r="DP9" s="25"/>
      <c r="DQ9" s="25"/>
      <c r="DR9" s="39"/>
      <c r="DS9" s="39"/>
      <c r="DT9" s="39"/>
      <c r="DU9" s="10"/>
      <c r="DW9" s="33"/>
      <c r="DX9" s="33"/>
      <c r="DY9" s="31"/>
      <c r="DZ9" s="34"/>
      <c r="EA9" s="34"/>
      <c r="EB9" s="35"/>
      <c r="EC9" s="35"/>
      <c r="ED9" s="34"/>
      <c r="EE9" s="34"/>
      <c r="EF9" s="34"/>
    </row>
    <row r="10" spans="1:136" ht="30.75" customHeight="1">
      <c r="A10" s="19"/>
      <c r="B10" s="19"/>
      <c r="C10" s="54"/>
      <c r="D10" s="54"/>
      <c r="E10" s="20"/>
      <c r="F10" s="36"/>
      <c r="G10" s="18"/>
      <c r="H10" s="18"/>
      <c r="I10" s="20"/>
      <c r="J10" s="20"/>
      <c r="K10" s="19"/>
      <c r="L10" s="56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7"/>
      <c r="AI10" s="17"/>
      <c r="AJ10" s="19"/>
      <c r="AK10" s="19"/>
      <c r="AL10" s="19"/>
      <c r="AM10" s="21"/>
      <c r="AN10" s="22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3"/>
      <c r="BD10" s="23"/>
      <c r="BE10" s="19"/>
      <c r="BF10" s="19"/>
      <c r="BG10" s="19"/>
      <c r="BH10" s="23"/>
      <c r="BI10" s="17"/>
      <c r="BJ10" s="17"/>
      <c r="BK10" s="17"/>
      <c r="BL10" s="17"/>
      <c r="BM10" s="17"/>
      <c r="BN10" s="17"/>
      <c r="BO10" s="50"/>
      <c r="BP10" s="17"/>
      <c r="BQ10" s="50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3"/>
      <c r="CL10" s="17"/>
      <c r="CM10" s="17"/>
      <c r="CN10" s="17"/>
      <c r="CO10" s="17"/>
      <c r="CP10" s="19"/>
      <c r="CQ10" s="19"/>
      <c r="CR10" s="19"/>
      <c r="CS10" s="19"/>
      <c r="CT10" s="19"/>
      <c r="CU10" s="19"/>
      <c r="CV10" s="19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19"/>
      <c r="DH10" s="22"/>
      <c r="DI10" s="19"/>
      <c r="DJ10" s="22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W10" s="17"/>
      <c r="DX10" s="17"/>
      <c r="DY10" s="19"/>
      <c r="DZ10" s="19"/>
      <c r="EA10" s="19"/>
      <c r="EB10" s="19"/>
      <c r="EC10" s="43"/>
      <c r="ED10" s="44"/>
      <c r="EE10" s="44"/>
      <c r="EF10" s="44"/>
    </row>
    <row r="11" spans="1:136" s="38" customFormat="1" ht="261.75" customHeight="1">
      <c r="A11" s="39" t="s">
        <v>214</v>
      </c>
      <c r="B11" s="39" t="s">
        <v>212</v>
      </c>
      <c r="C11" s="117" t="s">
        <v>213</v>
      </c>
      <c r="D11" s="117"/>
      <c r="E11" s="106"/>
      <c r="F11" s="39"/>
      <c r="G11" s="107" t="s">
        <v>211</v>
      </c>
      <c r="H11" s="107" t="s">
        <v>93</v>
      </c>
      <c r="I11" s="39" t="s">
        <v>94</v>
      </c>
      <c r="J11" s="108" t="s">
        <v>95</v>
      </c>
      <c r="K11" s="108" t="s">
        <v>205</v>
      </c>
      <c r="L11" s="108"/>
      <c r="M11" s="39" t="s">
        <v>96</v>
      </c>
      <c r="N11" s="39"/>
      <c r="O11" s="39"/>
      <c r="P11" s="39"/>
      <c r="Q11" s="39"/>
      <c r="R11" s="39" t="s">
        <v>202</v>
      </c>
      <c r="S11" s="39"/>
      <c r="T11" s="39"/>
      <c r="U11" s="39"/>
      <c r="V11" s="39"/>
      <c r="W11" s="39"/>
      <c r="X11" s="39" t="s">
        <v>192</v>
      </c>
      <c r="Y11" s="39" t="s">
        <v>97</v>
      </c>
      <c r="Z11" s="39" t="s">
        <v>123</v>
      </c>
      <c r="AA11" s="39" t="s">
        <v>193</v>
      </c>
      <c r="AB11" s="39" t="s">
        <v>98</v>
      </c>
      <c r="AC11" s="39" t="s">
        <v>124</v>
      </c>
      <c r="AD11" s="109" t="s">
        <v>203</v>
      </c>
      <c r="AE11" s="39" t="s">
        <v>194</v>
      </c>
      <c r="AF11" s="39" t="s">
        <v>99</v>
      </c>
      <c r="AG11" s="39" t="s">
        <v>162</v>
      </c>
      <c r="AH11" s="39"/>
      <c r="AI11" s="39" t="s">
        <v>195</v>
      </c>
      <c r="AJ11" s="39" t="s">
        <v>196</v>
      </c>
      <c r="AK11" s="39" t="s">
        <v>197</v>
      </c>
      <c r="AL11" s="39" t="s">
        <v>209</v>
      </c>
      <c r="AM11" s="110" t="s">
        <v>168</v>
      </c>
      <c r="AN11" s="39" t="s">
        <v>99</v>
      </c>
      <c r="AO11" s="39" t="s">
        <v>120</v>
      </c>
      <c r="AP11" s="39" t="s">
        <v>154</v>
      </c>
      <c r="AQ11" s="39"/>
      <c r="AR11" s="39"/>
      <c r="AS11" s="39"/>
      <c r="AT11" s="39"/>
      <c r="AU11" s="39"/>
      <c r="AV11" s="39"/>
      <c r="AW11" s="39"/>
      <c r="AX11" s="39" t="s">
        <v>99</v>
      </c>
      <c r="AY11" s="39" t="s">
        <v>100</v>
      </c>
      <c r="AZ11" s="39"/>
      <c r="BA11" s="39"/>
      <c r="BB11" s="39" t="s">
        <v>120</v>
      </c>
      <c r="BC11" s="39" t="s">
        <v>102</v>
      </c>
      <c r="BD11" s="39" t="s">
        <v>104</v>
      </c>
      <c r="BE11" s="108" t="s">
        <v>106</v>
      </c>
      <c r="BF11" s="108" t="s">
        <v>119</v>
      </c>
      <c r="BG11" s="108" t="s">
        <v>107</v>
      </c>
      <c r="BH11" s="111" t="s">
        <v>155</v>
      </c>
      <c r="BI11" s="39" t="s">
        <v>108</v>
      </c>
      <c r="BJ11" s="39"/>
      <c r="BK11" s="39" t="s">
        <v>132</v>
      </c>
      <c r="BL11" s="39" t="s">
        <v>150</v>
      </c>
      <c r="BM11" s="39" t="s">
        <v>198</v>
      </c>
      <c r="BN11" s="39" t="s">
        <v>133</v>
      </c>
      <c r="BO11" s="39" t="s">
        <v>210</v>
      </c>
      <c r="BP11" s="39" t="s">
        <v>134</v>
      </c>
      <c r="BQ11" s="39" t="s">
        <v>199</v>
      </c>
      <c r="BR11" s="112" t="s">
        <v>176</v>
      </c>
      <c r="BS11" s="39" t="s">
        <v>204</v>
      </c>
      <c r="BT11" s="39"/>
      <c r="BU11" s="39"/>
      <c r="BV11" s="39"/>
      <c r="BW11" s="39"/>
      <c r="BX11" s="39"/>
      <c r="BY11" s="39" t="s">
        <v>121</v>
      </c>
      <c r="BZ11" s="39"/>
      <c r="CA11" s="39"/>
      <c r="CB11" s="39"/>
      <c r="CC11" s="39"/>
      <c r="CD11" s="39"/>
      <c r="CE11" s="39" t="s">
        <v>122</v>
      </c>
      <c r="CF11" s="39"/>
      <c r="CG11" s="39"/>
      <c r="CH11" s="39"/>
      <c r="CI11" s="39"/>
      <c r="CJ11" s="39"/>
      <c r="CK11" s="111" t="s">
        <v>111</v>
      </c>
      <c r="CL11" s="39" t="s">
        <v>112</v>
      </c>
      <c r="CM11" s="39"/>
      <c r="CN11" s="39" t="s">
        <v>132</v>
      </c>
      <c r="CO11" s="39" t="s">
        <v>149</v>
      </c>
      <c r="CP11" s="39" t="s">
        <v>135</v>
      </c>
      <c r="CQ11" s="39" t="s">
        <v>136</v>
      </c>
      <c r="CR11" s="39" t="s">
        <v>177</v>
      </c>
      <c r="CS11" s="39" t="s">
        <v>200</v>
      </c>
      <c r="CT11" s="39" t="s">
        <v>137</v>
      </c>
      <c r="CU11" s="39" t="s">
        <v>172</v>
      </c>
      <c r="CV11" s="39" t="s">
        <v>201</v>
      </c>
      <c r="CW11" s="39" t="s">
        <v>114</v>
      </c>
      <c r="CX11" s="39" t="s">
        <v>115</v>
      </c>
      <c r="CY11" s="39"/>
      <c r="CZ11" s="39" t="s">
        <v>114</v>
      </c>
      <c r="DA11" s="39"/>
      <c r="DB11" s="39"/>
      <c r="DC11" s="39" t="s">
        <v>116</v>
      </c>
      <c r="DD11" s="39"/>
      <c r="DE11" s="39"/>
      <c r="DF11" s="39"/>
      <c r="DG11" s="39"/>
      <c r="DH11" s="39"/>
      <c r="DI11" s="39"/>
      <c r="DJ11" s="39"/>
      <c r="DK11" s="39"/>
      <c r="DL11" s="39" t="s">
        <v>139</v>
      </c>
      <c r="DM11" s="39" t="s">
        <v>140</v>
      </c>
      <c r="DN11" s="39" t="s">
        <v>139</v>
      </c>
      <c r="DO11" s="39" t="s">
        <v>140</v>
      </c>
      <c r="DP11" s="39" t="s">
        <v>139</v>
      </c>
      <c r="DQ11" s="39" t="s">
        <v>140</v>
      </c>
      <c r="DR11" s="39" t="s">
        <v>138</v>
      </c>
      <c r="DS11" s="39" t="s">
        <v>146</v>
      </c>
      <c r="DT11" s="39" t="s">
        <v>146</v>
      </c>
      <c r="DU11" s="39" t="s">
        <v>117</v>
      </c>
      <c r="DV11" s="39"/>
      <c r="DW11" s="39"/>
      <c r="DX11" s="39"/>
      <c r="DY11" s="39" t="s">
        <v>179</v>
      </c>
      <c r="DZ11" s="39"/>
      <c r="EA11" s="39" t="s">
        <v>180</v>
      </c>
      <c r="EB11" s="39"/>
      <c r="EC11" s="39"/>
      <c r="ED11" s="113"/>
      <c r="EE11" s="113"/>
      <c r="EF11" s="113"/>
    </row>
  </sheetData>
  <sheetProtection/>
  <autoFilter ref="B6:EF6"/>
  <mergeCells count="119">
    <mergeCell ref="DW2:EF2"/>
    <mergeCell ref="Q1:R1"/>
    <mergeCell ref="DS2:DT2"/>
    <mergeCell ref="DS3:DS4"/>
    <mergeCell ref="DT3:DT4"/>
    <mergeCell ref="AD3:AE3"/>
    <mergeCell ref="AI3:AJ3"/>
    <mergeCell ref="DR2:DR4"/>
    <mergeCell ref="AH3:AH4"/>
    <mergeCell ref="BD3:BD4"/>
    <mergeCell ref="AX3:AX4"/>
    <mergeCell ref="DU2:DU4"/>
    <mergeCell ref="BQ3:BQ4"/>
    <mergeCell ref="CK3:CK4"/>
    <mergeCell ref="CL3:CM3"/>
    <mergeCell ref="BH2:BQ2"/>
    <mergeCell ref="CQ3:CS3"/>
    <mergeCell ref="AY3:AY4"/>
    <mergeCell ref="DC2:DK2"/>
    <mergeCell ref="CQ1:CV1"/>
    <mergeCell ref="DC3:DC4"/>
    <mergeCell ref="DA3:DA4"/>
    <mergeCell ref="CP3:CP4"/>
    <mergeCell ref="BG2:BG4"/>
    <mergeCell ref="BK3:BK4"/>
    <mergeCell ref="BI3:BJ3"/>
    <mergeCell ref="BH3:BH4"/>
    <mergeCell ref="BN3:BN4"/>
    <mergeCell ref="CN3:CN4"/>
    <mergeCell ref="BF1:CP1"/>
    <mergeCell ref="CY3:CY4"/>
    <mergeCell ref="CW3:CW4"/>
    <mergeCell ref="CT3:CV3"/>
    <mergeCell ref="CZ3:CZ4"/>
    <mergeCell ref="CW1:DK1"/>
    <mergeCell ref="DJ3:DK3"/>
    <mergeCell ref="CW2:DB2"/>
    <mergeCell ref="BR3:BR4"/>
    <mergeCell ref="BR2:CP2"/>
    <mergeCell ref="AN3:AN4"/>
    <mergeCell ref="S3:S4"/>
    <mergeCell ref="CO3:CO4"/>
    <mergeCell ref="DF3:DG3"/>
    <mergeCell ref="DB3:DB4"/>
    <mergeCell ref="AY2:AZ2"/>
    <mergeCell ref="BE3:BE4"/>
    <mergeCell ref="BP3:BP4"/>
    <mergeCell ref="BA2:BA4"/>
    <mergeCell ref="BM3:BM4"/>
    <mergeCell ref="AF3:AF4"/>
    <mergeCell ref="G2:G4"/>
    <mergeCell ref="T3:T4"/>
    <mergeCell ref="CQ2:CV2"/>
    <mergeCell ref="B2:B4"/>
    <mergeCell ref="C2:C4"/>
    <mergeCell ref="D2:D4"/>
    <mergeCell ref="F2:F4"/>
    <mergeCell ref="V3:V4"/>
    <mergeCell ref="AM2:AN2"/>
    <mergeCell ref="AL2:AL4"/>
    <mergeCell ref="B1:M1"/>
    <mergeCell ref="AD2:AJ2"/>
    <mergeCell ref="I2:I4"/>
    <mergeCell ref="J2:J4"/>
    <mergeCell ref="Q3:Q4"/>
    <mergeCell ref="R3:R4"/>
    <mergeCell ref="H2:H4"/>
    <mergeCell ref="E2:E4"/>
    <mergeCell ref="U3:U4"/>
    <mergeCell ref="BO3:BO4"/>
    <mergeCell ref="DH3:DI3"/>
    <mergeCell ref="AV2:AX2"/>
    <mergeCell ref="K2:K4"/>
    <mergeCell ref="AA3:AC3"/>
    <mergeCell ref="AG3:AG4"/>
    <mergeCell ref="X3:Z3"/>
    <mergeCell ref="Q2:AC2"/>
    <mergeCell ref="AR4:AS4"/>
    <mergeCell ref="AW3:AW4"/>
    <mergeCell ref="DL2:DQ2"/>
    <mergeCell ref="AM3:AM4"/>
    <mergeCell ref="DY3:DY4"/>
    <mergeCell ref="BC2:BE2"/>
    <mergeCell ref="AZ3:AZ4"/>
    <mergeCell ref="DP3:DQ3"/>
    <mergeCell ref="AV3:AV4"/>
    <mergeCell ref="BB2:BB4"/>
    <mergeCell ref="AO2:AO4"/>
    <mergeCell ref="BL3:BL4"/>
    <mergeCell ref="BF2:BF4"/>
    <mergeCell ref="BC3:BC4"/>
    <mergeCell ref="EB3:EB4"/>
    <mergeCell ref="M2:M4"/>
    <mergeCell ref="W3:W4"/>
    <mergeCell ref="CE3:CJ3"/>
    <mergeCell ref="DZ3:DZ4"/>
    <mergeCell ref="EA3:EA4"/>
    <mergeCell ref="DN3:DO3"/>
    <mergeCell ref="DW3:DW4"/>
    <mergeCell ref="DD3:DE3"/>
    <mergeCell ref="DX3:DX4"/>
    <mergeCell ref="CX3:CX4"/>
    <mergeCell ref="AV1:BE1"/>
    <mergeCell ref="AD1:AS1"/>
    <mergeCell ref="DL1:DQ1"/>
    <mergeCell ref="BS3:BX3"/>
    <mergeCell ref="AP4:AQ4"/>
    <mergeCell ref="AP2:AS2"/>
    <mergeCell ref="BY3:CD3"/>
    <mergeCell ref="A2:A4"/>
    <mergeCell ref="ED3:ED4"/>
    <mergeCell ref="EE3:EE4"/>
    <mergeCell ref="EF3:EF4"/>
    <mergeCell ref="L2:L4"/>
    <mergeCell ref="N2:P3"/>
    <mergeCell ref="AK2:AK4"/>
    <mergeCell ref="EC3:EC4"/>
    <mergeCell ref="AT2:AU3"/>
    <mergeCell ref="DL3:DM3"/>
  </mergeCells>
  <conditionalFormatting sqref="F7:F9">
    <cfRule type="expression" priority="1757" dxfId="0">
      <formula>IF(AND(F7=""),E7&lt;&gt;"")</formula>
    </cfRule>
  </conditionalFormatting>
  <dataValidations count="30">
    <dataValidation type="decimal" allowBlank="1" showInputMessage="1" showErrorMessage="1" prompt="Wartości liczbowe [tyś. zł]  z przedziału &lt;0;250000&gt;" sqref="AX7:AX9 CZ10:DB10 CW10 DJ7:DJ10 DH7:DH10 AN7:AN10 DC7:DF10 CX7:CY10 AF7:AG10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DL7:DL9 DP7:DP9 DN7:DN9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M7:DM9 DO7:DO9 DQ7:DQ9">
      <formula1>14</formula1>
      <formula2>24.5</formula2>
    </dataValidation>
    <dataValidation type="whole" allowBlank="1" showInputMessage="1" showErrorMessage="1" prompt="Tylko wartości liczbowe &lt;0 ; 2500000&gt;" sqref="DW10:DX10 AI10 AB7:AC9 Q7:T9 BM10:BN10 BP10 Y7:Z9 M7:P10 CN7:CO10 AH7:AH10 BK7:BL10">
      <formula1>0</formula1>
      <formula2>2500000</formula2>
    </dataValidation>
    <dataValidation type="list" allowBlank="1" showInputMessage="1" showErrorMessage="1" prompt="wybór z listy rozwijanej" sqref="BM7:BN9">
      <formula1>"1,0"</formula1>
    </dataValidation>
    <dataValidation type="list" allowBlank="1" showInputMessage="1" showErrorMessage="1" prompt="wybór z listy rozwijanej" sqref="BP7:BP9 BC7:BC10 BD10">
      <formula1>"TAK,NIE"</formula1>
    </dataValidation>
    <dataValidation allowBlank="1" showInputMessage="1" showErrorMessage="1" prompt="Przeliczenie automatyczne" sqref="AI7:AJ9 AK1:AL4 AK6:AL65536"/>
    <dataValidation type="list" allowBlank="1" showInputMessage="1" showErrorMessage="1" prompt="wybór z listy rozwijanej" sqref="BR7:BR9">
      <formula1>"BN,M,MO,R,RM,L, nie dotyczy,kilka inwestycji,"</formula1>
    </dataValidation>
    <dataValidation type="decimal" showInputMessage="1" showErrorMessage="1" prompt="wartości liczbowe z zakresu &lt;0,0 ; 1000,0&gt;" sqref="W7:W9">
      <formula1>0</formula1>
      <formula2>1000</formula2>
    </dataValidation>
    <dataValidation type="decimal" showInputMessage="1" showErrorMessage="1" prompt="wartości liczbowe z zakresu &lt;0,0 ; 3000,0&gt;" sqref="V7:V9">
      <formula1>0</formula1>
      <formula2>3000</formula2>
    </dataValidation>
    <dataValidation type="whole" allowBlank="1" showInputMessage="1" showErrorMessage="1" prompt="Tylko wartości liczbowe &lt;0 ; 500&gt;" sqref="U7:U9 AV7:AV9">
      <formula1>0</formula1>
      <formula2>500</formula2>
    </dataValidation>
    <dataValidation type="list" allowBlank="1" showInputMessage="1" showErrorMessage="1" prompt="wybór z listy rozwijanej" sqref="E10:F10">
      <formula1>"DO,KP,LE,LU,LO,MP,MZ,OP,PL,PK,PM,SL,SW,WM,WL,ZA"</formula1>
    </dataValidation>
    <dataValidation type="decimal" allowBlank="1" showInputMessage="1" showErrorMessage="1" prompt="przeliczenie automatyczne&#10;-nie wpisywać-" sqref="CZ7:DB9 CW7:CW9">
      <formula1>0</formula1>
      <formula2>250000</formula2>
    </dataValidation>
    <dataValidation type="whole" allowBlank="1" showInputMessage="1" showErrorMessage="1" prompt="Przeliczenie automatyczne" sqref="AA7:AA9 X7:X9">
      <formula1>0</formula1>
      <formula2>2500000</formula2>
    </dataValidation>
    <dataValidation type="whole" allowBlank="1" showInputMessage="1" showErrorMessage="1" prompt="Tylko wartości liczbowe &lt;0 ; 250000&gt;" sqref="AW7:AW9">
      <formula1>0</formula1>
      <formula2>250000</formula2>
    </dataValidation>
    <dataValidation type="list" allowBlank="1" showInputMessage="1" showErrorMessage="1" prompt="wybór z listy rozwijanej" sqref="BR10:CJ10">
      <formula1>"BN,M,MO,R,RM,L,5.2, nie dotyczy"</formula1>
    </dataValidation>
    <dataValidation type="whole" allowBlank="1" showErrorMessage="1" prompt="Tylko wartości liczbowe &lt;0 ; 2500000&gt;" sqref="DW7:DY9">
      <formula1>0</formula1>
      <formula2>2500000</formula2>
    </dataValidation>
    <dataValidation type="list" allowBlank="1" showInputMessage="1" showErrorMessage="1" sqref="CR7:CR9 CU7:CU9">
      <formula1>"COAH,OBF,ZKF,STIN,STOM,EBSO,INNE,BRAK"</formula1>
    </dataValidation>
    <dataValidation type="date" allowBlank="1" showInputMessage="1" showErrorMessage="1" prompt="Data w formacie RRRR-MM-DD" sqref="AP7:AU9 AY7:BA9">
      <formula1>40179</formula1>
      <formula2>46752</formula2>
    </dataValidation>
    <dataValidation type="date" allowBlank="1" showInputMessage="1" showErrorMessage="1" prompt="Proszę podać datę &#10;format: rrrr-mm-dd&#10;" sqref="BS7:CJ9">
      <formula1>40543</formula1>
      <formula2>46752</formula2>
    </dataValidation>
    <dataValidation type="list" allowBlank="1" showInputMessage="1" showErrorMessage="1" sqref="CS7:CS9 CV7:CV9">
      <formula1>"R3 KOM,R10 REK,R10 KOM,R10 NON,R10 ROL, R11/R12,D9 SUSZ,D10 INC, KILKA, INNE "</formula1>
    </dataValidation>
    <dataValidation type="decimal" showInputMessage="1" showErrorMessage="1" prompt="wartości liczbowe z zakresu &lt;0,0 ; 2000,0&gt;" sqref="AD7:AE10 AM7:AM10">
      <formula1>0</formula1>
      <formula2>2000</formula2>
    </dataValidation>
    <dataValidation type="list" allowBlank="1" showInputMessage="1" showErrorMessage="1" prompt="wybór z listy rozwijanej" sqref="BH7:BH10">
      <formula1>"B,non B,PUB1,non PUB1,PUB2,non PUB2"</formula1>
    </dataValidation>
    <dataValidation type="whole" allowBlank="1" showInputMessage="1" showErrorMessage="1" prompt="Tylko wartości liczbowe &lt;0 ; 500000&gt;" sqref="CL7:CM10 BI7:BJ10">
      <formula1>0</formula1>
      <formula2>500000</formula2>
    </dataValidation>
    <dataValidation type="list" allowBlank="1" showInputMessage="1" showErrorMessage="1" prompt="wybór z listy rozwijanej" sqref="CK7:CK10">
      <formula1>"B,PUB1,PUB2"</formula1>
    </dataValidation>
    <dataValidation allowBlank="1" showErrorMessage="1" prompt="wybór z listy rozwijanej" sqref="I7:J10"/>
    <dataValidation type="list" allowBlank="1" showInputMessage="1" showErrorMessage="1" prompt="Wybór z listy rozwijanej" error="Wybó z listy rozwijalnej" sqref="H10">
      <formula1>"Wisła, Odra, Dniestr, Dunaj, Jarft, Łaba, Niemo, Pręgoła, Świeża, Ücker"</formula1>
    </dataValidation>
    <dataValidation type="list" allowBlank="1" showInputMessage="1" showErrorMessage="1" prompt="Wybór z lizsty rozwijanej" error="Wybór z listy rozwijalnej" sqref="G10">
      <formula1>"MW,GW,SW,DW,GO,SO,WT,DO, Dniestru, Czarnej Orawy, Czadeczki, Morawy, Jarft, Izery,  Łaby i Ostrożnicy , Metuje, Orlicy, Niemna,Łyny i Węgorapy, Świeżej, Ücker "</formula1>
    </dataValidation>
    <dataValidation type="list" allowBlank="1" showInputMessage="1" showErrorMessage="1" prompt="Wybór z listy rozwijanej" error="Wybó z listy rozwijalnej" sqref="H7:H9">
      <formula1>"Wisła, Odra, Dniestr, Dunaj, Banówka, Łaba, Niemen, Pregoła, Świeża"</formula1>
    </dataValidation>
    <dataValidation type="list" allowBlank="1" showInputMessage="1" showErrorMessage="1" prompt="Wybór z lizsty rozwijanej" error="Wybór z listy rozwijalnej" sqref="G7:G9">
      <formula1>"MW,GW,SW,DW,GO,SO,WT,DOiPZ, Narwi, Bugu, Noteci, Dniestru, Czarnej Orawy, Czadeczki, Morawy, Banówki, Łaby i Ostrożnicy, Metuje, Orlicy, Niemna, Łyny i Węgorapy, Świeżej"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Grzegorz Waligora</cp:lastModifiedBy>
  <cp:lastPrinted>2019-08-23T13:23:59Z</cp:lastPrinted>
  <dcterms:created xsi:type="dcterms:W3CDTF">2014-09-01T08:29:27Z</dcterms:created>
  <dcterms:modified xsi:type="dcterms:W3CDTF">2021-03-11T09:27:43Z</dcterms:modified>
  <cp:category/>
  <cp:version/>
  <cp:contentType/>
  <cp:contentStatus/>
</cp:coreProperties>
</file>